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1" windowHeight="11432" activeTab="0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<sst xmlns="http://schemas.openxmlformats.org/spreadsheetml/2006/main" count="1534" uniqueCount="604">
  <si>
    <t>Umiestnenie</t>
  </si>
  <si>
    <r>
      <rPr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i</t>
    </r>
    <r>
      <rPr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>b</t>
    </r>
    <r>
      <rPr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>ž</t>
    </r>
    <r>
      <rPr>
        <sz val="8"/>
        <color indexed="8"/>
        <rFont val="Times New Roman"/>
        <family val="1"/>
      </rPr>
      <t>n</t>
    </r>
    <r>
      <rPr>
        <sz val="8"/>
        <color indexed="8"/>
        <rFont val="Times New Roman"/>
        <family val="1"/>
      </rPr>
      <t>é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u</t>
    </r>
    <r>
      <rPr>
        <sz val="8"/>
        <color indexed="8"/>
        <rFont val="Times New Roman"/>
        <family val="1"/>
      </rPr>
      <t>m</t>
    </r>
    <r>
      <rPr>
        <sz val="8"/>
        <color indexed="8"/>
        <rFont val="Times New Roman"/>
        <family val="1"/>
      </rPr>
      <t>i</t>
    </r>
    <r>
      <rPr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t</t>
    </r>
    <r>
      <rPr>
        <sz val="8"/>
        <color indexed="8"/>
        <rFont val="Times New Roman"/>
        <family val="1"/>
      </rPr>
      <t>n</t>
    </r>
    <r>
      <rPr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>n</t>
    </r>
    <r>
      <rPr>
        <sz val="8"/>
        <color indexed="8"/>
        <rFont val="Times New Roman"/>
        <family val="1"/>
      </rPr>
      <t>i</t>
    </r>
    <r>
      <rPr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P</t>
    </r>
  </si>
  <si>
    <t>Priezvisko</t>
  </si>
  <si>
    <t>Meno</t>
  </si>
  <si>
    <t>Číslo licencie</t>
  </si>
  <si>
    <t>P.</t>
  </si>
  <si>
    <t>Kategória</t>
  </si>
  <si>
    <t>Divízia</t>
  </si>
  <si>
    <t>Klub</t>
  </si>
  <si>
    <t>Body</t>
  </si>
  <si>
    <t>Priem.</t>
  </si>
  <si>
    <t>Body za</t>
  </si>
  <si>
    <t>Nastrielané</t>
  </si>
  <si>
    <t>na šíp</t>
  </si>
  <si>
    <t>umiestnenie</t>
  </si>
  <si>
    <t>body</t>
  </si>
  <si>
    <t>Orolin</t>
  </si>
  <si>
    <t>Daniel</t>
  </si>
  <si>
    <t>SVK1532</t>
  </si>
  <si>
    <t>m</t>
  </si>
  <si>
    <t>Deti</t>
  </si>
  <si>
    <t>BB</t>
  </si>
  <si>
    <t>KŠL Robin Zvolen</t>
  </si>
  <si>
    <t>3,8</t>
  </si>
  <si>
    <t>3,05</t>
  </si>
  <si>
    <t>Šiagi</t>
  </si>
  <si>
    <t>Peter</t>
  </si>
  <si>
    <t>SVK1273</t>
  </si>
  <si>
    <t>ŠK Orlík SLIAČ</t>
  </si>
  <si>
    <t>6,25</t>
  </si>
  <si>
    <t>Szúdor</t>
  </si>
  <si>
    <t>Róbert</t>
  </si>
  <si>
    <t>SVK1544</t>
  </si>
  <si>
    <t>Horváthová</t>
  </si>
  <si>
    <t>Kristína</t>
  </si>
  <si>
    <t>z</t>
  </si>
  <si>
    <t>0,63</t>
  </si>
  <si>
    <t>Matúš</t>
  </si>
  <si>
    <t>SVK0902</t>
  </si>
  <si>
    <t>Kadet</t>
  </si>
  <si>
    <t>3,23</t>
  </si>
  <si>
    <t>1,85</t>
  </si>
  <si>
    <t>Čabala</t>
  </si>
  <si>
    <t>Milan</t>
  </si>
  <si>
    <t>SVK1268</t>
  </si>
  <si>
    <t>3,2</t>
  </si>
  <si>
    <t>Mala</t>
  </si>
  <si>
    <t>Matej</t>
  </si>
  <si>
    <t>SVK0884</t>
  </si>
  <si>
    <t>2,55</t>
  </si>
  <si>
    <t>Čabalová</t>
  </si>
  <si>
    <t>Ema</t>
  </si>
  <si>
    <t>SVK1289</t>
  </si>
  <si>
    <t>3,45</t>
  </si>
  <si>
    <t>Malá</t>
  </si>
  <si>
    <t>Sofia</t>
  </si>
  <si>
    <t>SVK1545</t>
  </si>
  <si>
    <t>2,6</t>
  </si>
  <si>
    <t>Valach</t>
  </si>
  <si>
    <t>SVK0885</t>
  </si>
  <si>
    <t>Senior</t>
  </si>
  <si>
    <t>Lukostrelec BB</t>
  </si>
  <si>
    <t>5,4</t>
  </si>
  <si>
    <t>SVK1555</t>
  </si>
  <si>
    <t>4,18</t>
  </si>
  <si>
    <t>Hamáry</t>
  </si>
  <si>
    <t>Tomáš</t>
  </si>
  <si>
    <t>3,93</t>
  </si>
  <si>
    <t>Majling</t>
  </si>
  <si>
    <t>Michal</t>
  </si>
  <si>
    <t>3,43</t>
  </si>
  <si>
    <t>Kubišová</t>
  </si>
  <si>
    <t>Daniela</t>
  </si>
  <si>
    <t>SVK0330</t>
  </si>
  <si>
    <t>LK Divín</t>
  </si>
  <si>
    <t>6,93</t>
  </si>
  <si>
    <t>5,33</t>
  </si>
  <si>
    <t>Harabinová</t>
  </si>
  <si>
    <t>Jana</t>
  </si>
  <si>
    <t>SVK0912</t>
  </si>
  <si>
    <t>LK   Epirus</t>
  </si>
  <si>
    <t>4,73</t>
  </si>
  <si>
    <t>Kučerová</t>
  </si>
  <si>
    <t>LK Perún</t>
  </si>
  <si>
    <t>2,28</t>
  </si>
  <si>
    <t>Čeman</t>
  </si>
  <si>
    <t>Jan</t>
  </si>
  <si>
    <t>SVK0917</t>
  </si>
  <si>
    <t>Veterán</t>
  </si>
  <si>
    <t>7,1</t>
  </si>
  <si>
    <t>5,23</t>
  </si>
  <si>
    <t>Tutoky</t>
  </si>
  <si>
    <t>František</t>
  </si>
  <si>
    <t>SVK1382</t>
  </si>
  <si>
    <t>LK X-FOCUS Prešov</t>
  </si>
  <si>
    <t>6,33</t>
  </si>
  <si>
    <t>Dorčák Ing.</t>
  </si>
  <si>
    <t>Ladislav</t>
  </si>
  <si>
    <t>SVK0675</t>
  </si>
  <si>
    <t>XX</t>
  </si>
  <si>
    <t>Loch</t>
  </si>
  <si>
    <t>Miroslav</t>
  </si>
  <si>
    <t>SVK0524</t>
  </si>
  <si>
    <t>CRB</t>
  </si>
  <si>
    <t>Združenie kušostrelcov - Kušostrelci.sk</t>
  </si>
  <si>
    <t>9,55</t>
  </si>
  <si>
    <t>9,35</t>
  </si>
  <si>
    <t>Sedlaček</t>
  </si>
  <si>
    <t>Adrian</t>
  </si>
  <si>
    <t>SVK0289</t>
  </si>
  <si>
    <t>9,95</t>
  </si>
  <si>
    <t>8,9</t>
  </si>
  <si>
    <t>Keseli</t>
  </si>
  <si>
    <t>Roland</t>
  </si>
  <si>
    <t>SVK1210</t>
  </si>
  <si>
    <t>LK Hubert Arrows</t>
  </si>
  <si>
    <t>8,55</t>
  </si>
  <si>
    <t>8,2</t>
  </si>
  <si>
    <t>Bejtic</t>
  </si>
  <si>
    <t>SVK1578</t>
  </si>
  <si>
    <t>5,5</t>
  </si>
  <si>
    <t>7,7</t>
  </si>
  <si>
    <t>Zmeskal</t>
  </si>
  <si>
    <t>Roman</t>
  </si>
  <si>
    <t>SVK0601</t>
  </si>
  <si>
    <t>Veres</t>
  </si>
  <si>
    <t>János</t>
  </si>
  <si>
    <t>SVK0653</t>
  </si>
  <si>
    <t>9,7</t>
  </si>
  <si>
    <t>Schwarz</t>
  </si>
  <si>
    <t>Filip</t>
  </si>
  <si>
    <t>SVK1387</t>
  </si>
  <si>
    <t>7,25</t>
  </si>
  <si>
    <t>Pulai</t>
  </si>
  <si>
    <t>Norbert</t>
  </si>
  <si>
    <t>CU</t>
  </si>
  <si>
    <t>LK VICTORIA Želovce</t>
  </si>
  <si>
    <t>4,5</t>
  </si>
  <si>
    <t>Sádecký</t>
  </si>
  <si>
    <t>Samuel Sebastián</t>
  </si>
  <si>
    <t>SVK1266</t>
  </si>
  <si>
    <t>HU</t>
  </si>
  <si>
    <t>8,28</t>
  </si>
  <si>
    <t>Nagyferencz</t>
  </si>
  <si>
    <t>Stella</t>
  </si>
  <si>
    <t>SVK1161</t>
  </si>
  <si>
    <t>Individuálny člen</t>
  </si>
  <si>
    <t>7,93</t>
  </si>
  <si>
    <t>Sádecká</t>
  </si>
  <si>
    <t>Nella Alexandra</t>
  </si>
  <si>
    <t>SVK1443</t>
  </si>
  <si>
    <t>2,98</t>
  </si>
  <si>
    <t>Sedláček</t>
  </si>
  <si>
    <t>Samuel</t>
  </si>
  <si>
    <t>8,56</t>
  </si>
  <si>
    <t>Georgiev</t>
  </si>
  <si>
    <t>Ivan</t>
  </si>
  <si>
    <t>SVK1267</t>
  </si>
  <si>
    <t>7,65</t>
  </si>
  <si>
    <t>ANTAL  HEGEDŰS</t>
  </si>
  <si>
    <t>LAURA</t>
  </si>
  <si>
    <t>SVK1543</t>
  </si>
  <si>
    <t>LK BAŠTA Rimavská Sobota</t>
  </si>
  <si>
    <t>9,45</t>
  </si>
  <si>
    <t>9,1</t>
  </si>
  <si>
    <t>Henrietta</t>
  </si>
  <si>
    <t>SVK1162</t>
  </si>
  <si>
    <t>5,6</t>
  </si>
  <si>
    <t>Hegedűs</t>
  </si>
  <si>
    <t>SVK0680</t>
  </si>
  <si>
    <t>8,35</t>
  </si>
  <si>
    <t>9,25</t>
  </si>
  <si>
    <t>SVK1160</t>
  </si>
  <si>
    <t>8,3</t>
  </si>
  <si>
    <t>8,68</t>
  </si>
  <si>
    <t>Osa</t>
  </si>
  <si>
    <t>SVK0621</t>
  </si>
  <si>
    <t>3,4</t>
  </si>
  <si>
    <t>6,03</t>
  </si>
  <si>
    <t>Mgr. Tibor</t>
  </si>
  <si>
    <t>SVK0652</t>
  </si>
  <si>
    <t>Sekula</t>
  </si>
  <si>
    <t>Marcel</t>
  </si>
  <si>
    <t>5,85</t>
  </si>
  <si>
    <t>Krnáč</t>
  </si>
  <si>
    <t>Jozef</t>
  </si>
  <si>
    <t>3,85</t>
  </si>
  <si>
    <t>Vilim</t>
  </si>
  <si>
    <t>SVK0386</t>
  </si>
  <si>
    <t>LK Dobšiná</t>
  </si>
  <si>
    <t>5,15</t>
  </si>
  <si>
    <t>Planka</t>
  </si>
  <si>
    <t>Marek</t>
  </si>
  <si>
    <t>Pavlovicová</t>
  </si>
  <si>
    <t>3,87</t>
  </si>
  <si>
    <t>Hamáry Gurová</t>
  </si>
  <si>
    <t>Diana</t>
  </si>
  <si>
    <t>SVK1262</t>
  </si>
  <si>
    <t>4,83</t>
  </si>
  <si>
    <t>Vilimová</t>
  </si>
  <si>
    <t>Mária</t>
  </si>
  <si>
    <t>4,68</t>
  </si>
  <si>
    <t>Bejticová</t>
  </si>
  <si>
    <t>SVK1577</t>
  </si>
  <si>
    <t>Lévay</t>
  </si>
  <si>
    <t>Tibor</t>
  </si>
  <si>
    <t>SVK0317</t>
  </si>
  <si>
    <t>8,4</t>
  </si>
  <si>
    <t>9,58</t>
  </si>
  <si>
    <t>Žubrietovsky</t>
  </si>
  <si>
    <t>Jaroslav</t>
  </si>
  <si>
    <t>SVK0563</t>
  </si>
  <si>
    <t>8,1</t>
  </si>
  <si>
    <t>7,38</t>
  </si>
  <si>
    <t>Benik</t>
  </si>
  <si>
    <t>SVK0596</t>
  </si>
  <si>
    <t>7,03</t>
  </si>
  <si>
    <t>Albert</t>
  </si>
  <si>
    <t>Štefan</t>
  </si>
  <si>
    <t>SVK1574</t>
  </si>
  <si>
    <t>PBHB</t>
  </si>
  <si>
    <t>Fiľakovskí vlci - Füleki Farkasok</t>
  </si>
  <si>
    <t>6,15</t>
  </si>
  <si>
    <t>5,05</t>
  </si>
  <si>
    <t>Fukács</t>
  </si>
  <si>
    <t>Bence</t>
  </si>
  <si>
    <t>5,08</t>
  </si>
  <si>
    <t>Tóth</t>
  </si>
  <si>
    <t>Gergő</t>
  </si>
  <si>
    <t>1,75</t>
  </si>
  <si>
    <t>Surányi</t>
  </si>
  <si>
    <t>4,6</t>
  </si>
  <si>
    <t>Czene</t>
  </si>
  <si>
    <t>Szabolcs</t>
  </si>
  <si>
    <t>1,5</t>
  </si>
  <si>
    <t>Mészáros</t>
  </si>
  <si>
    <t>0,79</t>
  </si>
  <si>
    <t>Tőre</t>
  </si>
  <si>
    <t>Levente</t>
  </si>
  <si>
    <t>3,1</t>
  </si>
  <si>
    <t>3,15</t>
  </si>
  <si>
    <t>SVK1575</t>
  </si>
  <si>
    <t>2,73</t>
  </si>
  <si>
    <t>3,3</t>
  </si>
  <si>
    <t>Čúr</t>
  </si>
  <si>
    <t>Kristóf Ladislav</t>
  </si>
  <si>
    <t>SVK1573</t>
  </si>
  <si>
    <t>1,13</t>
  </si>
  <si>
    <t>Kelemen</t>
  </si>
  <si>
    <t>András</t>
  </si>
  <si>
    <t>Palcsová</t>
  </si>
  <si>
    <t>Viktória</t>
  </si>
  <si>
    <t>SVK1406</t>
  </si>
  <si>
    <t>2,83</t>
  </si>
  <si>
    <t>2,08</t>
  </si>
  <si>
    <t>Kovács</t>
  </si>
  <si>
    <t>Kinga</t>
  </si>
  <si>
    <t>1,8</t>
  </si>
  <si>
    <t>0,7</t>
  </si>
  <si>
    <t>Mihályiová</t>
  </si>
  <si>
    <t>Evelin</t>
  </si>
  <si>
    <t>SVK1357</t>
  </si>
  <si>
    <t>2,88</t>
  </si>
  <si>
    <t>SVK1371</t>
  </si>
  <si>
    <t>6,75</t>
  </si>
  <si>
    <t>5,83</t>
  </si>
  <si>
    <t>Rys</t>
  </si>
  <si>
    <t>Ján</t>
  </si>
  <si>
    <t>SVK0349</t>
  </si>
  <si>
    <t>Spolok ,,Karpatský Gunár "</t>
  </si>
  <si>
    <t>6,5</t>
  </si>
  <si>
    <t>4,58</t>
  </si>
  <si>
    <t>Kakuk</t>
  </si>
  <si>
    <t>Zoltán</t>
  </si>
  <si>
    <t>SVK1368</t>
  </si>
  <si>
    <t>6,28</t>
  </si>
  <si>
    <t>4,38</t>
  </si>
  <si>
    <t>Segeč</t>
  </si>
  <si>
    <t>SVK1539</t>
  </si>
  <si>
    <t>4,1</t>
  </si>
  <si>
    <t>Palcso</t>
  </si>
  <si>
    <t>SVK1405</t>
  </si>
  <si>
    <t>4,88</t>
  </si>
  <si>
    <t>3,92</t>
  </si>
  <si>
    <t>Kožár</t>
  </si>
  <si>
    <t>LO TJ Slávia UVLF Košice</t>
  </si>
  <si>
    <t>Kardos</t>
  </si>
  <si>
    <t>SVK1464</t>
  </si>
  <si>
    <t>Baláž</t>
  </si>
  <si>
    <t>SVK1623</t>
  </si>
  <si>
    <t>3,53</t>
  </si>
  <si>
    <t>Bradovka</t>
  </si>
  <si>
    <t>Jakub</t>
  </si>
  <si>
    <t>2,23</t>
  </si>
  <si>
    <t>Dancs</t>
  </si>
  <si>
    <t>Gergely</t>
  </si>
  <si>
    <t>SVK0711</t>
  </si>
  <si>
    <t>4,13</t>
  </si>
  <si>
    <t>Balog</t>
  </si>
  <si>
    <t>Arnold</t>
  </si>
  <si>
    <t>1,98</t>
  </si>
  <si>
    <t>Šarinová</t>
  </si>
  <si>
    <t>2,63</t>
  </si>
  <si>
    <t>2,25</t>
  </si>
  <si>
    <t>Eibner</t>
  </si>
  <si>
    <t>SVK1373</t>
  </si>
  <si>
    <t>5,3</t>
  </si>
  <si>
    <t>4,15</t>
  </si>
  <si>
    <t>Nagy</t>
  </si>
  <si>
    <t>SVK1372</t>
  </si>
  <si>
    <t>4,4</t>
  </si>
  <si>
    <t>SVK1572</t>
  </si>
  <si>
    <t>1,58</t>
  </si>
  <si>
    <t>SVK1370</t>
  </si>
  <si>
    <t>4,48</t>
  </si>
  <si>
    <t>Makovník</t>
  </si>
  <si>
    <t>Igor</t>
  </si>
  <si>
    <t>Kocúr</t>
  </si>
  <si>
    <t>SVK0605</t>
  </si>
  <si>
    <t>Dávid</t>
  </si>
  <si>
    <t>Márti</t>
  </si>
  <si>
    <t>SVK0710</t>
  </si>
  <si>
    <t>3,08</t>
  </si>
  <si>
    <t>Bartoš</t>
  </si>
  <si>
    <t>TRLB</t>
  </si>
  <si>
    <t>Sokol Vidiná</t>
  </si>
  <si>
    <t>3,68</t>
  </si>
  <si>
    <t>Predajniansky</t>
  </si>
  <si>
    <t>Patrik</t>
  </si>
  <si>
    <t>Lukács</t>
  </si>
  <si>
    <t>Loránt</t>
  </si>
  <si>
    <t>6,23</t>
  </si>
  <si>
    <t>4,75</t>
  </si>
  <si>
    <t>Karcel</t>
  </si>
  <si>
    <t>SVK0890</t>
  </si>
  <si>
    <t>6,18</t>
  </si>
  <si>
    <t>Štromajer</t>
  </si>
  <si>
    <t>SVK1344</t>
  </si>
  <si>
    <t>LK PERUN</t>
  </si>
  <si>
    <t>Csizmadia ,Ing.</t>
  </si>
  <si>
    <t>Imrich</t>
  </si>
  <si>
    <t>SVK1188</t>
  </si>
  <si>
    <t>5,53</t>
  </si>
  <si>
    <t>Zuzana</t>
  </si>
  <si>
    <t>Sedlacekova</t>
  </si>
  <si>
    <t>Hubač</t>
  </si>
  <si>
    <t>SVK0942</t>
  </si>
  <si>
    <t>5,7</t>
  </si>
  <si>
    <t>3,13</t>
  </si>
  <si>
    <t>Čeljuska Ing.</t>
  </si>
  <si>
    <t>SVK0056</t>
  </si>
  <si>
    <t>4,43</t>
  </si>
  <si>
    <t>3,48</t>
  </si>
  <si>
    <t>Sobota</t>
  </si>
  <si>
    <t>Vladimír</t>
  </si>
  <si>
    <t>SVK0032</t>
  </si>
  <si>
    <t>LK Varín 3D</t>
  </si>
  <si>
    <t>5,13</t>
  </si>
  <si>
    <t>Mihályi</t>
  </si>
  <si>
    <t>SVK1358</t>
  </si>
  <si>
    <t>Kapec</t>
  </si>
  <si>
    <t>LK-Divín</t>
  </si>
  <si>
    <t>Šulek</t>
  </si>
  <si>
    <t>Pavol</t>
  </si>
  <si>
    <t>SVK1475</t>
  </si>
  <si>
    <t>TRRB</t>
  </si>
  <si>
    <t>8,15</t>
  </si>
  <si>
    <t>6,9</t>
  </si>
  <si>
    <t>Machava</t>
  </si>
  <si>
    <t>Bruno</t>
  </si>
  <si>
    <t>3,83</t>
  </si>
  <si>
    <t>Dováľ</t>
  </si>
  <si>
    <t>Juraj</t>
  </si>
  <si>
    <t>3,6</t>
  </si>
  <si>
    <t>1,95</t>
  </si>
  <si>
    <t>Kysel</t>
  </si>
  <si>
    <t>SVK0831</t>
  </si>
  <si>
    <t>ARQUITIS Blatnica</t>
  </si>
  <si>
    <t>Huťan</t>
  </si>
  <si>
    <t>Maxim</t>
  </si>
  <si>
    <t>SVK1553</t>
  </si>
  <si>
    <t>Kuráková</t>
  </si>
  <si>
    <t>Noemi</t>
  </si>
  <si>
    <t>7,08</t>
  </si>
  <si>
    <t>Karcelová</t>
  </si>
  <si>
    <t>Alžbeta</t>
  </si>
  <si>
    <t>Lórinčíková</t>
  </si>
  <si>
    <t>Tamara</t>
  </si>
  <si>
    <t>Farkašová</t>
  </si>
  <si>
    <t>Gabriela</t>
  </si>
  <si>
    <t>2,85</t>
  </si>
  <si>
    <t>SVK1401</t>
  </si>
  <si>
    <t>8,65</t>
  </si>
  <si>
    <t>7,53</t>
  </si>
  <si>
    <t>Šalamún</t>
  </si>
  <si>
    <t>SVK1279</t>
  </si>
  <si>
    <t>Farkaš</t>
  </si>
  <si>
    <t>Gabriel</t>
  </si>
  <si>
    <t>3,63</t>
  </si>
  <si>
    <t>Jakubko, Ing.</t>
  </si>
  <si>
    <t>Lukas</t>
  </si>
  <si>
    <t>SVK1185</t>
  </si>
  <si>
    <t>Baucek</t>
  </si>
  <si>
    <t>SVK0947</t>
  </si>
  <si>
    <t>3,65</t>
  </si>
  <si>
    <t>Zaťko</t>
  </si>
  <si>
    <t>Zsolt</t>
  </si>
  <si>
    <t>4,98</t>
  </si>
  <si>
    <t>Giláni</t>
  </si>
  <si>
    <t>SVK0758</t>
  </si>
  <si>
    <t>Mihályi Mokusz</t>
  </si>
  <si>
    <t>ZSolt</t>
  </si>
  <si>
    <t>SVK1458</t>
  </si>
  <si>
    <t>2,4</t>
  </si>
  <si>
    <t>Stach</t>
  </si>
  <si>
    <t>Stanislav</t>
  </si>
  <si>
    <t>Fülöp</t>
  </si>
  <si>
    <t>Martin</t>
  </si>
  <si>
    <t>Lukostrelecký klub Turiec</t>
  </si>
  <si>
    <t>3,28</t>
  </si>
  <si>
    <t>Marian</t>
  </si>
  <si>
    <t>Štefunko</t>
  </si>
  <si>
    <t>SVK1624</t>
  </si>
  <si>
    <t>3,5</t>
  </si>
  <si>
    <t>1,68</t>
  </si>
  <si>
    <t>SVK1609</t>
  </si>
  <si>
    <t>2,95</t>
  </si>
  <si>
    <t>Zauška</t>
  </si>
  <si>
    <t>Mário</t>
  </si>
  <si>
    <t>Kumštárová</t>
  </si>
  <si>
    <t>4,7</t>
  </si>
  <si>
    <t>3,58</t>
  </si>
  <si>
    <t>Gilániová</t>
  </si>
  <si>
    <t>Michaela</t>
  </si>
  <si>
    <t>SVK0830</t>
  </si>
  <si>
    <t>Pacalaj</t>
  </si>
  <si>
    <t>SVK1440</t>
  </si>
  <si>
    <t>Lalkovič</t>
  </si>
  <si>
    <t>SVK1439</t>
  </si>
  <si>
    <t>5,48</t>
  </si>
  <si>
    <t>Bátora</t>
  </si>
  <si>
    <t>Ľubomír</t>
  </si>
  <si>
    <t>SVK1530</t>
  </si>
  <si>
    <t>Lukostrelecký klub Topoľ</t>
  </si>
  <si>
    <t>Združenie kušos.- Kušostrelci.sk</t>
  </si>
  <si>
    <t>Združenie kušos.- Kušostrelci.</t>
  </si>
  <si>
    <t>1.kolo SSP Divín</t>
  </si>
  <si>
    <t>2. kolo SSP Sliač</t>
  </si>
  <si>
    <t>3. kolo SSP Látky</t>
  </si>
  <si>
    <t>4. kolo SSP Rimavská Sobota</t>
  </si>
  <si>
    <t>5. kolo SSP Fiľakovo</t>
  </si>
  <si>
    <t>6. kolo SSP Dobšiná</t>
  </si>
  <si>
    <t>1.kolo
SSP Divín</t>
  </si>
  <si>
    <t>2. kolo
SSP Sliač</t>
  </si>
  <si>
    <t>3. kolo
SSP Látky</t>
  </si>
  <si>
    <t>Spolu</t>
  </si>
  <si>
    <t xml:space="preserve">Knižka </t>
  </si>
  <si>
    <t>SVK0843</t>
  </si>
  <si>
    <t>Bo+Y2:Y45dy za</t>
  </si>
  <si>
    <t>Molnár</t>
  </si>
  <si>
    <t>Cserháti hiúzok</t>
  </si>
  <si>
    <t>Prevuzňák</t>
  </si>
  <si>
    <t>SVK1541</t>
  </si>
  <si>
    <t>Gyurta</t>
  </si>
  <si>
    <t>Tamás</t>
  </si>
  <si>
    <t>Koppány Nemzetség</t>
  </si>
  <si>
    <t>Hýroš</t>
  </si>
  <si>
    <t>SVK1311</t>
  </si>
  <si>
    <t>Ervin</t>
  </si>
  <si>
    <t>Barla</t>
  </si>
  <si>
    <t>Petra</t>
  </si>
  <si>
    <t>ž</t>
  </si>
  <si>
    <t>OL</t>
  </si>
  <si>
    <t>Fridrich</t>
  </si>
  <si>
    <t>Adam</t>
  </si>
  <si>
    <t>SVK1309</t>
  </si>
  <si>
    <t>Novák</t>
  </si>
  <si>
    <t>Attila</t>
  </si>
  <si>
    <t>Furesz</t>
  </si>
  <si>
    <t>Csaba</t>
  </si>
  <si>
    <t>3,84</t>
  </si>
  <si>
    <t>Košík</t>
  </si>
  <si>
    <t>SVK0589</t>
  </si>
  <si>
    <t>Fúresz</t>
  </si>
  <si>
    <t>Dóra</t>
  </si>
  <si>
    <t>Hank</t>
  </si>
  <si>
    <t>Luca</t>
  </si>
  <si>
    <t>SVK1542</t>
  </si>
  <si>
    <t>Tamáš</t>
  </si>
  <si>
    <t>Zsombor</t>
  </si>
  <si>
    <t>Kulichová</t>
  </si>
  <si>
    <t>Nina</t>
  </si>
  <si>
    <t>Veronika</t>
  </si>
  <si>
    <t>Anikó</t>
  </si>
  <si>
    <t>István</t>
  </si>
  <si>
    <t>Adrián</t>
  </si>
  <si>
    <t>Bodor</t>
  </si>
  <si>
    <t>Juhász</t>
  </si>
  <si>
    <t>Maátyás</t>
  </si>
  <si>
    <t>Korim</t>
  </si>
  <si>
    <t>Jószef</t>
  </si>
  <si>
    <t>SV K1290</t>
  </si>
  <si>
    <t>Kočiš</t>
  </si>
  <si>
    <t>Ferdinand</t>
  </si>
  <si>
    <t>SVK0065</t>
  </si>
  <si>
    <t>LK Nirod Veľké Kapušany</t>
  </si>
  <si>
    <t>Mikó</t>
  </si>
  <si>
    <t>HUN</t>
  </si>
  <si>
    <t>Unicornis SE</t>
  </si>
  <si>
    <t>Jánoš</t>
  </si>
  <si>
    <t>RománFarkaš</t>
  </si>
  <si>
    <t>Melinda</t>
  </si>
  <si>
    <t>3 Unikorns</t>
  </si>
  <si>
    <t>Szász</t>
  </si>
  <si>
    <t>Miskolci Iásy Egzlet</t>
  </si>
  <si>
    <t>Bonta</t>
  </si>
  <si>
    <t xml:space="preserve">Kočiš </t>
  </si>
  <si>
    <t>Dárius</t>
  </si>
  <si>
    <t>SVK0853</t>
  </si>
  <si>
    <t>mk</t>
  </si>
  <si>
    <t>Neufeld</t>
  </si>
  <si>
    <t>Jenó</t>
  </si>
  <si>
    <t>Szatmáriová</t>
  </si>
  <si>
    <t>Klaudia</t>
  </si>
  <si>
    <t>SVK1037</t>
  </si>
  <si>
    <t>Rebeka</t>
  </si>
  <si>
    <t>Pogány</t>
  </si>
  <si>
    <t>Mikuláš</t>
  </si>
  <si>
    <t>SVK1034</t>
  </si>
  <si>
    <t>Péter</t>
  </si>
  <si>
    <t>Román</t>
  </si>
  <si>
    <t>Bodnár</t>
  </si>
  <si>
    <t>SVK1035</t>
  </si>
  <si>
    <t>Miklós</t>
  </si>
  <si>
    <t>Ferenc</t>
  </si>
  <si>
    <t>4 Kayimbarcika I.E.</t>
  </si>
  <si>
    <t>Szatmári</t>
  </si>
  <si>
    <t>Nagyhegesy Ijasz</t>
  </si>
  <si>
    <t>Lisztes</t>
  </si>
  <si>
    <t>5 Kazimbarcika</t>
  </si>
  <si>
    <t>Benkó</t>
  </si>
  <si>
    <t>Laászlo</t>
  </si>
  <si>
    <t xml:space="preserve">Dobríková </t>
  </si>
  <si>
    <t>SVK0948</t>
  </si>
  <si>
    <t>Csanád</t>
  </si>
  <si>
    <t>Vanesa</t>
  </si>
  <si>
    <t>Máté Bendegúz</t>
  </si>
  <si>
    <t>4 Kayimbarcika</t>
  </si>
  <si>
    <t>Súmegi</t>
  </si>
  <si>
    <t>Binder</t>
  </si>
  <si>
    <t>Dušan</t>
  </si>
  <si>
    <t>SVK0063</t>
  </si>
  <si>
    <t>KŠL Robin</t>
  </si>
  <si>
    <t>SVK</t>
  </si>
  <si>
    <t>Binderová</t>
  </si>
  <si>
    <t>Tatiana</t>
  </si>
  <si>
    <t>SVK0307</t>
  </si>
  <si>
    <t>Miklosné Stér</t>
  </si>
  <si>
    <t>Anita</t>
  </si>
  <si>
    <t>Demeter</t>
  </si>
  <si>
    <t>Viktor</t>
  </si>
  <si>
    <t>TRRb</t>
  </si>
  <si>
    <t>Poszoni</t>
  </si>
  <si>
    <t>Grešina</t>
  </si>
  <si>
    <t>Ottó</t>
  </si>
  <si>
    <t>Brozmanová</t>
  </si>
  <si>
    <t>Sára</t>
  </si>
  <si>
    <t>R66</t>
  </si>
  <si>
    <t>SVK1633</t>
  </si>
  <si>
    <t>Janšto</t>
  </si>
  <si>
    <t>Ondrej</t>
  </si>
  <si>
    <t>SVK0972</t>
  </si>
  <si>
    <t>Paškuliak</t>
  </si>
  <si>
    <t>SVK1391</t>
  </si>
  <si>
    <t xml:space="preserve">Feledy </t>
  </si>
  <si>
    <t>SVK1020</t>
  </si>
  <si>
    <t>Gonda</t>
  </si>
  <si>
    <t xml:space="preserve">Broyman </t>
  </si>
  <si>
    <t>SVK1121</t>
  </si>
  <si>
    <t>Kubiš</t>
  </si>
  <si>
    <t>Kamenistý</t>
  </si>
  <si>
    <t>SVK1386</t>
  </si>
  <si>
    <t>Hujbert</t>
  </si>
  <si>
    <t>Henrich</t>
  </si>
  <si>
    <t>Meszárošová</t>
  </si>
  <si>
    <t>Zorana</t>
  </si>
  <si>
    <t>Gembický</t>
  </si>
  <si>
    <t>Lukáš</t>
  </si>
  <si>
    <t>Rodan</t>
  </si>
  <si>
    <t>Popluhár</t>
  </si>
  <si>
    <t>Hujbertová</t>
  </si>
  <si>
    <t>Weissabel</t>
  </si>
  <si>
    <t>Leila</t>
  </si>
  <si>
    <t>Kreutz</t>
  </si>
  <si>
    <t>Erich</t>
  </si>
  <si>
    <t>SVK1421</t>
  </si>
  <si>
    <t>SVK0360</t>
  </si>
  <si>
    <t>SVK1463</t>
  </si>
  <si>
    <t>Rastislav</t>
  </si>
  <si>
    <t>SVK1384</t>
  </si>
  <si>
    <t>SVK1385</t>
  </si>
  <si>
    <t>Bátorová</t>
  </si>
  <si>
    <t>Ľochová</t>
  </si>
  <si>
    <t>Dominika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</si>
</sst>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rgb="FF000000"/>
      <name val="Calibri"/>
      <family val="2"/>
    </font>
    <font>
      <sz val="11"/>
      <color indexed="8"/>
      <name val="Calibri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5.5"/>
      <color indexed="8"/>
      <name val="Times New Roman"/>
      <family val="1"/>
    </font>
    <font>
      <sz val="5.5"/>
      <color indexed="63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Calibri"/>
      <family val="2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sz val="5"/>
      <color indexed="8"/>
      <name val="Calibri"/>
      <family val="2"/>
    </font>
    <font>
      <sz val="6"/>
      <color indexed="63"/>
      <name val="Times New Roman"/>
      <family val="1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5"/>
      <color rgb="FF000000"/>
      <name val="Times New Roman"/>
      <family val="1"/>
    </font>
    <font>
      <sz val="8"/>
      <color rgb="FF333333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sz val="6"/>
      <color rgb="FF333333"/>
      <name val="Times New Roman"/>
      <family val="1"/>
    </font>
    <font>
      <sz val="7"/>
      <color rgb="FF000000"/>
      <name val="Calibri"/>
      <family val="2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b/>
      <sz val="11"/>
      <color rgb="FF000000"/>
      <name val="Calibri"/>
      <family val="2"/>
    </font>
    <font>
      <sz val="5.5"/>
      <color rgb="FF000000"/>
      <name val="Times New Roman"/>
      <family val="1"/>
    </font>
    <font>
      <sz val="5.5"/>
      <color rgb="FF333333"/>
      <name val="Times New Roman"/>
      <family val="1"/>
    </font>
    <font>
      <sz val="5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7AA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BCC"/>
        <bgColor indexed="64"/>
      </patternFill>
    </fill>
    <fill>
      <patternFill patternType="solid">
        <fgColor rgb="FFC8F7C3"/>
        <bgColor indexed="64"/>
      </patternFill>
    </fill>
    <fill>
      <patternFill patternType="solid">
        <fgColor rgb="FFBCE4E4"/>
        <bgColor indexed="64"/>
      </patternFill>
    </fill>
    <fill>
      <patternFill patternType="solid">
        <fgColor rgb="FFDFC89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1" fontId="47" fillId="0" borderId="13" xfId="0" applyNumberFormat="1" applyFont="1" applyBorder="1" applyAlignment="1">
      <alignment horizontal="left" vertical="top"/>
    </xf>
    <xf numFmtId="0" fontId="47" fillId="33" borderId="13" xfId="0" applyFont="1" applyFill="1" applyBorder="1" applyAlignment="1">
      <alignment horizontal="left" vertical="top"/>
    </xf>
    <xf numFmtId="0" fontId="47" fillId="34" borderId="13" xfId="0" applyFont="1" applyFill="1" applyBorder="1" applyAlignment="1">
      <alignment horizontal="left" vertical="top"/>
    </xf>
    <xf numFmtId="0" fontId="48" fillId="0" borderId="13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/>
    </xf>
    <xf numFmtId="0" fontId="50" fillId="0" borderId="13" xfId="0" applyFont="1" applyBorder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0" fontId="50" fillId="35" borderId="13" xfId="0" applyFont="1" applyFill="1" applyBorder="1" applyAlignment="1">
      <alignment horizontal="left" vertical="top"/>
    </xf>
    <xf numFmtId="0" fontId="50" fillId="36" borderId="13" xfId="0" applyFont="1" applyFill="1" applyBorder="1" applyAlignment="1">
      <alignment horizontal="left" vertical="top"/>
    </xf>
    <xf numFmtId="0" fontId="50" fillId="37" borderId="13" xfId="0" applyFont="1" applyFill="1" applyBorder="1" applyAlignment="1">
      <alignment horizontal="left" vertical="top"/>
    </xf>
    <xf numFmtId="0" fontId="50" fillId="38" borderId="13" xfId="0" applyFont="1" applyFill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47" fillId="0" borderId="15" xfId="0" applyFont="1" applyBorder="1" applyAlignment="1">
      <alignment horizontal="left" vertical="top"/>
    </xf>
    <xf numFmtId="0" fontId="47" fillId="0" borderId="15" xfId="0" applyFont="1" applyBorder="1" applyAlignment="1">
      <alignment horizontal="center" vertical="top"/>
    </xf>
    <xf numFmtId="0" fontId="52" fillId="0" borderId="13" xfId="0" applyFont="1" applyBorder="1" applyAlignment="1">
      <alignment horizontal="left" vertical="top"/>
    </xf>
    <xf numFmtId="0" fontId="53" fillId="0" borderId="13" xfId="0" applyFont="1" applyBorder="1" applyAlignment="1">
      <alignment horizontal="left" vertical="top"/>
    </xf>
    <xf numFmtId="0" fontId="54" fillId="0" borderId="13" xfId="0" applyFont="1" applyBorder="1" applyAlignment="1">
      <alignment horizontal="left" vertical="top"/>
    </xf>
    <xf numFmtId="1" fontId="55" fillId="0" borderId="13" xfId="0" applyNumberFormat="1" applyFont="1" applyBorder="1" applyAlignment="1">
      <alignment horizontal="left" vertical="top"/>
    </xf>
    <xf numFmtId="1" fontId="55" fillId="0" borderId="13" xfId="0" applyNumberFormat="1" applyFont="1" applyBorder="1" applyAlignment="1">
      <alignment horizontal="right" vertical="top"/>
    </xf>
    <xf numFmtId="0" fontId="54" fillId="39" borderId="13" xfId="0" applyFont="1" applyFill="1" applyBorder="1" applyAlignment="1">
      <alignment horizontal="left" vertical="top"/>
    </xf>
    <xf numFmtId="0" fontId="47" fillId="39" borderId="14" xfId="0" applyFont="1" applyFill="1" applyBorder="1" applyAlignment="1">
      <alignment horizontal="left" vertical="top"/>
    </xf>
    <xf numFmtId="0" fontId="47" fillId="39" borderId="15" xfId="0" applyFont="1" applyFill="1" applyBorder="1" applyAlignment="1">
      <alignment horizontal="left" vertical="top"/>
    </xf>
    <xf numFmtId="0" fontId="50" fillId="39" borderId="13" xfId="0" applyFont="1" applyFill="1" applyBorder="1" applyAlignment="1">
      <alignment horizontal="left" vertical="top" wrapText="1"/>
    </xf>
    <xf numFmtId="0" fontId="56" fillId="40" borderId="13" xfId="0" applyFont="1" applyFill="1" applyBorder="1" applyAlignment="1">
      <alignment horizontal="left" vertical="top"/>
    </xf>
    <xf numFmtId="0" fontId="47" fillId="40" borderId="13" xfId="0" applyFont="1" applyFill="1" applyBorder="1" applyAlignment="1">
      <alignment horizontal="left" vertical="top"/>
    </xf>
    <xf numFmtId="0" fontId="56" fillId="41" borderId="13" xfId="0" applyFont="1" applyFill="1" applyBorder="1" applyAlignment="1">
      <alignment horizontal="left" vertical="top"/>
    </xf>
    <xf numFmtId="0" fontId="56" fillId="42" borderId="13" xfId="0" applyFont="1" applyFill="1" applyBorder="1" applyAlignment="1">
      <alignment horizontal="left" vertical="top"/>
    </xf>
    <xf numFmtId="0" fontId="56" fillId="43" borderId="13" xfId="0" applyFont="1" applyFill="1" applyBorder="1" applyAlignment="1">
      <alignment horizontal="left" vertical="top"/>
    </xf>
    <xf numFmtId="0" fontId="47" fillId="44" borderId="13" xfId="0" applyFont="1" applyFill="1" applyBorder="1" applyAlignment="1">
      <alignment horizontal="left" vertical="top"/>
    </xf>
    <xf numFmtId="0" fontId="47" fillId="33" borderId="14" xfId="0" applyFont="1" applyFill="1" applyBorder="1" applyAlignment="1">
      <alignment horizontal="left" vertical="top"/>
    </xf>
    <xf numFmtId="0" fontId="50" fillId="37" borderId="14" xfId="0" applyFont="1" applyFill="1" applyBorder="1" applyAlignment="1">
      <alignment horizontal="left" vertical="top"/>
    </xf>
    <xf numFmtId="0" fontId="56" fillId="40" borderId="14" xfId="0" applyFont="1" applyFill="1" applyBorder="1" applyAlignment="1">
      <alignment horizontal="left" vertical="top"/>
    </xf>
    <xf numFmtId="0" fontId="53" fillId="0" borderId="14" xfId="0" applyFont="1" applyBorder="1" applyAlignment="1">
      <alignment horizontal="left" vertical="top"/>
    </xf>
    <xf numFmtId="0" fontId="54" fillId="39" borderId="14" xfId="0" applyFont="1" applyFill="1" applyBorder="1" applyAlignment="1">
      <alignment horizontal="left" vertical="top"/>
    </xf>
    <xf numFmtId="1" fontId="55" fillId="0" borderId="14" xfId="0" applyNumberFormat="1" applyFont="1" applyBorder="1" applyAlignment="1">
      <alignment horizontal="right" vertical="top"/>
    </xf>
    <xf numFmtId="0" fontId="47" fillId="33" borderId="16" xfId="0" applyFont="1" applyFill="1" applyBorder="1" applyAlignment="1">
      <alignment horizontal="left" vertical="top"/>
    </xf>
    <xf numFmtId="0" fontId="50" fillId="37" borderId="16" xfId="0" applyFont="1" applyFill="1" applyBorder="1" applyAlignment="1">
      <alignment horizontal="left" vertical="top"/>
    </xf>
    <xf numFmtId="0" fontId="56" fillId="40" borderId="16" xfId="0" applyFont="1" applyFill="1" applyBorder="1" applyAlignment="1">
      <alignment horizontal="left" vertical="top"/>
    </xf>
    <xf numFmtId="0" fontId="53" fillId="0" borderId="16" xfId="0" applyFont="1" applyBorder="1" applyAlignment="1">
      <alignment horizontal="left" vertical="top"/>
    </xf>
    <xf numFmtId="0" fontId="54" fillId="39" borderId="16" xfId="0" applyFont="1" applyFill="1" applyBorder="1" applyAlignment="1">
      <alignment horizontal="left" vertical="top"/>
    </xf>
    <xf numFmtId="1" fontId="55" fillId="0" borderId="16" xfId="0" applyNumberFormat="1" applyFont="1" applyBorder="1" applyAlignment="1">
      <alignment horizontal="right" vertical="top"/>
    </xf>
    <xf numFmtId="0" fontId="47" fillId="45" borderId="14" xfId="0" applyFont="1" applyFill="1" applyBorder="1" applyAlignment="1">
      <alignment horizontal="left" vertical="top"/>
    </xf>
    <xf numFmtId="0" fontId="47" fillId="45" borderId="15" xfId="0" applyFont="1" applyFill="1" applyBorder="1" applyAlignment="1">
      <alignment horizontal="left" vertical="top"/>
    </xf>
    <xf numFmtId="1" fontId="55" fillId="45" borderId="13" xfId="0" applyNumberFormat="1" applyFont="1" applyFill="1" applyBorder="1" applyAlignment="1">
      <alignment horizontal="left" vertical="top"/>
    </xf>
    <xf numFmtId="0" fontId="55" fillId="45" borderId="13" xfId="0" applyFont="1" applyFill="1" applyBorder="1" applyAlignment="1">
      <alignment horizontal="left" vertical="top"/>
    </xf>
    <xf numFmtId="0" fontId="54" fillId="45" borderId="13" xfId="0" applyFont="1" applyFill="1" applyBorder="1" applyAlignment="1">
      <alignment horizontal="left" vertical="top"/>
    </xf>
    <xf numFmtId="1" fontId="55" fillId="45" borderId="13" xfId="0" applyNumberFormat="1" applyFont="1" applyFill="1" applyBorder="1" applyAlignment="1">
      <alignment horizontal="center" vertical="top"/>
    </xf>
    <xf numFmtId="0" fontId="50" fillId="45" borderId="13" xfId="0" applyFont="1" applyFill="1" applyBorder="1" applyAlignment="1">
      <alignment horizontal="left" vertical="top" wrapText="1"/>
    </xf>
    <xf numFmtId="1" fontId="55" fillId="45" borderId="14" xfId="0" applyNumberFormat="1" applyFont="1" applyFill="1" applyBorder="1" applyAlignment="1">
      <alignment horizontal="left" vertical="top"/>
    </xf>
    <xf numFmtId="0" fontId="55" fillId="45" borderId="14" xfId="0" applyFont="1" applyFill="1" applyBorder="1" applyAlignment="1">
      <alignment horizontal="left" vertical="top"/>
    </xf>
    <xf numFmtId="1" fontId="55" fillId="45" borderId="16" xfId="0" applyNumberFormat="1" applyFont="1" applyFill="1" applyBorder="1" applyAlignment="1">
      <alignment horizontal="left" vertical="top"/>
    </xf>
    <xf numFmtId="0" fontId="55" fillId="45" borderId="16" xfId="0" applyFont="1" applyFill="1" applyBorder="1" applyAlignment="1">
      <alignment horizontal="left" vertical="top"/>
    </xf>
    <xf numFmtId="1" fontId="55" fillId="45" borderId="14" xfId="0" applyNumberFormat="1" applyFont="1" applyFill="1" applyBorder="1" applyAlignment="1">
      <alignment horizontal="center" vertical="top"/>
    </xf>
    <xf numFmtId="1" fontId="55" fillId="45" borderId="16" xfId="0" applyNumberFormat="1" applyFont="1" applyFill="1" applyBorder="1" applyAlignment="1">
      <alignment horizontal="center" vertical="top"/>
    </xf>
    <xf numFmtId="0" fontId="47" fillId="46" borderId="14" xfId="0" applyFont="1" applyFill="1" applyBorder="1" applyAlignment="1">
      <alignment horizontal="left" vertical="top"/>
    </xf>
    <xf numFmtId="0" fontId="47" fillId="46" borderId="15" xfId="0" applyFont="1" applyFill="1" applyBorder="1" applyAlignment="1">
      <alignment horizontal="left" vertical="top"/>
    </xf>
    <xf numFmtId="1" fontId="55" fillId="46" borderId="13" xfId="0" applyNumberFormat="1" applyFont="1" applyFill="1" applyBorder="1" applyAlignment="1">
      <alignment horizontal="left" vertical="top"/>
    </xf>
    <xf numFmtId="0" fontId="55" fillId="46" borderId="13" xfId="0" applyFont="1" applyFill="1" applyBorder="1" applyAlignment="1">
      <alignment horizontal="left" vertical="top"/>
    </xf>
    <xf numFmtId="1" fontId="55" fillId="46" borderId="13" xfId="0" applyNumberFormat="1" applyFont="1" applyFill="1" applyBorder="1" applyAlignment="1">
      <alignment horizontal="center" vertical="top"/>
    </xf>
    <xf numFmtId="0" fontId="54" fillId="46" borderId="13" xfId="0" applyFont="1" applyFill="1" applyBorder="1" applyAlignment="1">
      <alignment horizontal="left" vertical="top"/>
    </xf>
    <xf numFmtId="0" fontId="50" fillId="46" borderId="13" xfId="0" applyFont="1" applyFill="1" applyBorder="1" applyAlignment="1">
      <alignment horizontal="left" vertical="top" wrapText="1"/>
    </xf>
    <xf numFmtId="0" fontId="54" fillId="46" borderId="14" xfId="0" applyFont="1" applyFill="1" applyBorder="1" applyAlignment="1">
      <alignment horizontal="left" vertical="top"/>
    </xf>
    <xf numFmtId="0" fontId="54" fillId="46" borderId="16" xfId="0" applyFont="1" applyFill="1" applyBorder="1" applyAlignment="1">
      <alignment horizontal="left" vertical="top"/>
    </xf>
    <xf numFmtId="0" fontId="47" fillId="47" borderId="14" xfId="0" applyFont="1" applyFill="1" applyBorder="1" applyAlignment="1">
      <alignment horizontal="left" vertical="top"/>
    </xf>
    <xf numFmtId="0" fontId="47" fillId="47" borderId="15" xfId="0" applyFont="1" applyFill="1" applyBorder="1" applyAlignment="1">
      <alignment horizontal="left" vertical="top"/>
    </xf>
    <xf numFmtId="0" fontId="54" fillId="47" borderId="13" xfId="0" applyFont="1" applyFill="1" applyBorder="1" applyAlignment="1">
      <alignment horizontal="left" vertical="top"/>
    </xf>
    <xf numFmtId="0" fontId="50" fillId="47" borderId="13" xfId="0" applyFont="1" applyFill="1" applyBorder="1" applyAlignment="1">
      <alignment horizontal="left" vertical="top" wrapText="1"/>
    </xf>
    <xf numFmtId="1" fontId="55" fillId="47" borderId="13" xfId="0" applyNumberFormat="1" applyFont="1" applyFill="1" applyBorder="1" applyAlignment="1">
      <alignment horizontal="center" vertical="top"/>
    </xf>
    <xf numFmtId="0" fontId="54" fillId="47" borderId="14" xfId="0" applyFont="1" applyFill="1" applyBorder="1" applyAlignment="1">
      <alignment horizontal="left" vertical="top"/>
    </xf>
    <xf numFmtId="0" fontId="54" fillId="47" borderId="16" xfId="0" applyFont="1" applyFill="1" applyBorder="1" applyAlignment="1">
      <alignment horizontal="left" vertical="top"/>
    </xf>
    <xf numFmtId="0" fontId="47" fillId="48" borderId="14" xfId="0" applyFont="1" applyFill="1" applyBorder="1" applyAlignment="1">
      <alignment horizontal="left" vertical="top"/>
    </xf>
    <xf numFmtId="0" fontId="47" fillId="48" borderId="15" xfId="0" applyFont="1" applyFill="1" applyBorder="1" applyAlignment="1">
      <alignment horizontal="left" vertical="top"/>
    </xf>
    <xf numFmtId="0" fontId="54" fillId="48" borderId="13" xfId="0" applyFont="1" applyFill="1" applyBorder="1" applyAlignment="1">
      <alignment horizontal="left" vertical="top"/>
    </xf>
    <xf numFmtId="0" fontId="50" fillId="48" borderId="13" xfId="0" applyFont="1" applyFill="1" applyBorder="1" applyAlignment="1">
      <alignment horizontal="center" vertical="top"/>
    </xf>
    <xf numFmtId="0" fontId="54" fillId="48" borderId="14" xfId="0" applyFont="1" applyFill="1" applyBorder="1" applyAlignment="1">
      <alignment horizontal="left" vertical="top"/>
    </xf>
    <xf numFmtId="0" fontId="54" fillId="48" borderId="16" xfId="0" applyFont="1" applyFill="1" applyBorder="1" applyAlignment="1">
      <alignment horizontal="left" vertical="top"/>
    </xf>
    <xf numFmtId="0" fontId="47" fillId="49" borderId="14" xfId="0" applyFont="1" applyFill="1" applyBorder="1" applyAlignment="1">
      <alignment horizontal="left" vertical="top"/>
    </xf>
    <xf numFmtId="0" fontId="47" fillId="49" borderId="15" xfId="0" applyFont="1" applyFill="1" applyBorder="1" applyAlignment="1">
      <alignment horizontal="left" vertical="top"/>
    </xf>
    <xf numFmtId="0" fontId="54" fillId="49" borderId="13" xfId="0" applyFont="1" applyFill="1" applyBorder="1" applyAlignment="1">
      <alignment horizontal="left" vertical="top"/>
    </xf>
    <xf numFmtId="0" fontId="50" fillId="49" borderId="13" xfId="0" applyFont="1" applyFill="1" applyBorder="1" applyAlignment="1">
      <alignment horizontal="left" vertical="top" wrapText="1"/>
    </xf>
    <xf numFmtId="0" fontId="54" fillId="49" borderId="14" xfId="0" applyFont="1" applyFill="1" applyBorder="1" applyAlignment="1">
      <alignment horizontal="left" vertical="top"/>
    </xf>
    <xf numFmtId="0" fontId="54" fillId="49" borderId="16" xfId="0" applyFont="1" applyFill="1" applyBorder="1" applyAlignment="1">
      <alignment horizontal="left" vertical="top"/>
    </xf>
    <xf numFmtId="0" fontId="50" fillId="47" borderId="13" xfId="0" applyFont="1" applyFill="1" applyBorder="1" applyAlignment="1">
      <alignment horizontal="left" vertical="top"/>
    </xf>
    <xf numFmtId="0" fontId="50" fillId="19" borderId="13" xfId="0" applyFont="1" applyFill="1" applyBorder="1" applyAlignment="1">
      <alignment horizontal="left" vertical="top"/>
    </xf>
    <xf numFmtId="0" fontId="50" fillId="16" borderId="13" xfId="0" applyFont="1" applyFill="1" applyBorder="1" applyAlignment="1">
      <alignment horizontal="left" vertical="top"/>
    </xf>
    <xf numFmtId="0" fontId="50" fillId="50" borderId="13" xfId="0" applyFont="1" applyFill="1" applyBorder="1" applyAlignment="1">
      <alignment horizontal="left" vertical="top"/>
    </xf>
    <xf numFmtId="0" fontId="54" fillId="51" borderId="13" xfId="0" applyFont="1" applyFill="1" applyBorder="1" applyAlignment="1">
      <alignment horizontal="left" vertical="top"/>
    </xf>
    <xf numFmtId="0" fontId="47" fillId="15" borderId="13" xfId="0" applyFont="1" applyFill="1" applyBorder="1" applyAlignment="1">
      <alignment horizontal="left" vertical="top"/>
    </xf>
    <xf numFmtId="0" fontId="47" fillId="52" borderId="13" xfId="0" applyFont="1" applyFill="1" applyBorder="1" applyAlignment="1">
      <alignment horizontal="left" vertical="top"/>
    </xf>
    <xf numFmtId="0" fontId="47" fillId="53" borderId="13" xfId="0" applyFont="1" applyFill="1" applyBorder="1" applyAlignment="1">
      <alignment horizontal="left" vertical="top"/>
    </xf>
    <xf numFmtId="0" fontId="50" fillId="54" borderId="13" xfId="0" applyFont="1" applyFill="1" applyBorder="1" applyAlignment="1">
      <alignment horizontal="left" vertical="top"/>
    </xf>
    <xf numFmtId="0" fontId="51" fillId="0" borderId="0" xfId="0" applyFont="1" applyAlignment="1">
      <alignment/>
    </xf>
    <xf numFmtId="1" fontId="55" fillId="46" borderId="14" xfId="0" applyNumberFormat="1" applyFont="1" applyFill="1" applyBorder="1" applyAlignment="1">
      <alignment horizontal="left" vertical="top"/>
    </xf>
    <xf numFmtId="0" fontId="55" fillId="46" borderId="14" xfId="0" applyFont="1" applyFill="1" applyBorder="1" applyAlignment="1">
      <alignment horizontal="left" vertical="top"/>
    </xf>
    <xf numFmtId="1" fontId="55" fillId="46" borderId="14" xfId="0" applyNumberFormat="1" applyFont="1" applyFill="1" applyBorder="1" applyAlignment="1">
      <alignment horizontal="center" vertical="top"/>
    </xf>
    <xf numFmtId="1" fontId="47" fillId="55" borderId="13" xfId="0" applyNumberFormat="1" applyFont="1" applyFill="1" applyBorder="1" applyAlignment="1">
      <alignment horizontal="left" vertical="top"/>
    </xf>
    <xf numFmtId="0" fontId="50" fillId="55" borderId="13" xfId="0" applyFont="1" applyFill="1" applyBorder="1" applyAlignment="1">
      <alignment horizontal="left" vertical="top"/>
    </xf>
    <xf numFmtId="0" fontId="51" fillId="55" borderId="13" xfId="0" applyFont="1" applyFill="1" applyBorder="1" applyAlignment="1">
      <alignment horizontal="left" vertical="top"/>
    </xf>
    <xf numFmtId="1" fontId="50" fillId="55" borderId="13" xfId="0" applyNumberFormat="1" applyFont="1" applyFill="1" applyBorder="1" applyAlignment="1">
      <alignment horizontal="left" vertical="top"/>
    </xf>
    <xf numFmtId="1" fontId="50" fillId="55" borderId="14" xfId="0" applyNumberFormat="1" applyFont="1" applyFill="1" applyBorder="1" applyAlignment="1">
      <alignment horizontal="left" vertical="top"/>
    </xf>
    <xf numFmtId="0" fontId="50" fillId="55" borderId="14" xfId="0" applyFont="1" applyFill="1" applyBorder="1" applyAlignment="1">
      <alignment horizontal="left" vertical="top"/>
    </xf>
    <xf numFmtId="1" fontId="50" fillId="55" borderId="16" xfId="0" applyNumberFormat="1" applyFont="1" applyFill="1" applyBorder="1" applyAlignment="1">
      <alignment horizontal="left" vertical="top"/>
    </xf>
    <xf numFmtId="0" fontId="50" fillId="55" borderId="16" xfId="0" applyFont="1" applyFill="1" applyBorder="1" applyAlignment="1">
      <alignment horizontal="left" vertical="top"/>
    </xf>
    <xf numFmtId="0" fontId="49" fillId="55" borderId="13" xfId="0" applyFont="1" applyFill="1" applyBorder="1" applyAlignment="1">
      <alignment horizontal="left" vertical="top"/>
    </xf>
    <xf numFmtId="0" fontId="0" fillId="40" borderId="0" xfId="0" applyFill="1" applyAlignment="1">
      <alignment/>
    </xf>
    <xf numFmtId="0" fontId="57" fillId="40" borderId="0" xfId="0" applyFont="1" applyFill="1" applyAlignment="1">
      <alignment/>
    </xf>
    <xf numFmtId="0" fontId="0" fillId="40" borderId="0" xfId="0" applyFill="1" applyBorder="1" applyAlignment="1">
      <alignment horizontal="left" vertical="top"/>
    </xf>
    <xf numFmtId="0" fontId="57" fillId="40" borderId="0" xfId="0" applyFont="1" applyFill="1" applyBorder="1" applyAlignment="1">
      <alignment horizontal="left" vertical="top"/>
    </xf>
    <xf numFmtId="0" fontId="47" fillId="0" borderId="13" xfId="0" applyFont="1" applyBorder="1" applyAlignment="1">
      <alignment horizontal="left" vertical="top" textRotation="90"/>
    </xf>
    <xf numFmtId="0" fontId="0" fillId="0" borderId="13" xfId="0" applyBorder="1" applyAlignment="1">
      <alignment horizontal="left" vertical="top" textRotation="90"/>
    </xf>
    <xf numFmtId="0" fontId="50" fillId="0" borderId="13" xfId="0" applyFont="1" applyBorder="1" applyAlignment="1">
      <alignment horizontal="left" vertical="top" wrapText="1"/>
    </xf>
    <xf numFmtId="0" fontId="50" fillId="45" borderId="13" xfId="0" applyFont="1" applyFill="1" applyBorder="1" applyAlignment="1">
      <alignment horizontal="left" vertical="top" wrapText="1"/>
    </xf>
    <xf numFmtId="0" fontId="50" fillId="46" borderId="13" xfId="0" applyFont="1" applyFill="1" applyBorder="1" applyAlignment="1">
      <alignment horizontal="left" vertical="top" wrapText="1"/>
    </xf>
    <xf numFmtId="0" fontId="50" fillId="47" borderId="13" xfId="0" applyFont="1" applyFill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9" fillId="0" borderId="13" xfId="0" applyFont="1" applyBorder="1" applyAlignment="1">
      <alignment horizontal="left" vertical="top"/>
    </xf>
    <xf numFmtId="0" fontId="47" fillId="45" borderId="13" xfId="0" applyFont="1" applyFill="1" applyBorder="1" applyAlignment="1">
      <alignment horizontal="left" vertical="top"/>
    </xf>
    <xf numFmtId="0" fontId="60" fillId="45" borderId="13" xfId="0" applyFont="1" applyFill="1" applyBorder="1" applyAlignment="1">
      <alignment horizontal="left" vertical="top"/>
    </xf>
    <xf numFmtId="0" fontId="47" fillId="46" borderId="13" xfId="0" applyFont="1" applyFill="1" applyBorder="1" applyAlignment="1">
      <alignment horizontal="left" vertical="top"/>
    </xf>
    <xf numFmtId="0" fontId="60" fillId="46" borderId="13" xfId="0" applyFont="1" applyFill="1" applyBorder="1" applyAlignment="1">
      <alignment horizontal="left" vertical="top"/>
    </xf>
    <xf numFmtId="0" fontId="47" fillId="47" borderId="13" xfId="0" applyFont="1" applyFill="1" applyBorder="1" applyAlignment="1">
      <alignment horizontal="left" vertical="top"/>
    </xf>
    <xf numFmtId="0" fontId="60" fillId="47" borderId="13" xfId="0" applyFont="1" applyFill="1" applyBorder="1" applyAlignment="1">
      <alignment horizontal="left" vertical="top"/>
    </xf>
    <xf numFmtId="0" fontId="47" fillId="49" borderId="13" xfId="0" applyFont="1" applyFill="1" applyBorder="1" applyAlignment="1">
      <alignment horizontal="left" vertical="top"/>
    </xf>
    <xf numFmtId="0" fontId="60" fillId="49" borderId="13" xfId="0" applyFont="1" applyFill="1" applyBorder="1" applyAlignment="1">
      <alignment horizontal="left" vertical="top"/>
    </xf>
    <xf numFmtId="0" fontId="50" fillId="48" borderId="13" xfId="0" applyFont="1" applyFill="1" applyBorder="1" applyAlignment="1">
      <alignment horizontal="left" vertical="top" wrapText="1"/>
    </xf>
    <xf numFmtId="0" fontId="50" fillId="39" borderId="13" xfId="0" applyFont="1" applyFill="1" applyBorder="1" applyAlignment="1">
      <alignment horizontal="left" vertical="top" wrapText="1"/>
    </xf>
    <xf numFmtId="0" fontId="50" fillId="49" borderId="13" xfId="0" applyFont="1" applyFill="1" applyBorder="1" applyAlignment="1">
      <alignment horizontal="left" vertical="top" wrapText="1"/>
    </xf>
    <xf numFmtId="0" fontId="47" fillId="48" borderId="13" xfId="0" applyFont="1" applyFill="1" applyBorder="1" applyAlignment="1">
      <alignment horizontal="left" vertical="top"/>
    </xf>
    <xf numFmtId="0" fontId="60" fillId="48" borderId="13" xfId="0" applyFont="1" applyFill="1" applyBorder="1" applyAlignment="1">
      <alignment horizontal="left" vertical="top"/>
    </xf>
    <xf numFmtId="0" fontId="47" fillId="39" borderId="13" xfId="0" applyFont="1" applyFill="1" applyBorder="1" applyAlignment="1">
      <alignment horizontal="left" vertical="top"/>
    </xf>
    <xf numFmtId="0" fontId="60" fillId="39" borderId="13" xfId="0" applyFont="1" applyFill="1" applyBorder="1" applyAlignment="1">
      <alignment horizontal="left" vertical="top"/>
    </xf>
    <xf numFmtId="0" fontId="57" fillId="40" borderId="0" xfId="0" applyFont="1" applyFill="1" applyAlignment="1">
      <alignment horizontal="center"/>
    </xf>
    <xf numFmtId="0" fontId="57" fillId="40" borderId="17" xfId="0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28575</xdr:rowOff>
    </xdr:from>
    <xdr:ext cx="9134475" cy="2733675"/>
    <xdr:grpSp>
      <xdr:nvGrpSpPr>
        <xdr:cNvPr id="1" name="Group 1"/>
        <xdr:cNvGrpSpPr>
          <a:grpSpLocks/>
        </xdr:cNvGrpSpPr>
      </xdr:nvGrpSpPr>
      <xdr:grpSpPr>
        <a:xfrm flipV="1">
          <a:off x="19050" y="28575"/>
          <a:ext cx="9134475" cy="2733675"/>
          <a:chOff x="2920" y="2872"/>
          <a:chExt cx="9256776" cy="48"/>
        </a:xfrm>
        <a:solidFill>
          <a:srgbClr val="FFFFFF"/>
        </a:solidFill>
      </xdr:grpSpPr>
      <xdr:sp>
        <xdr:nvSpPr>
          <xdr:cNvPr id="2" name="Shape 2"/>
          <xdr:cNvSpPr>
            <a:spLocks/>
          </xdr:cNvSpPr>
        </xdr:nvSpPr>
        <xdr:spPr>
          <a:xfrm flipV="1">
            <a:off x="2920" y="2872"/>
            <a:ext cx="6528341" cy="48"/>
          </a:xfrm>
          <a:custGeom>
            <a:pathLst>
              <a:path h="48" w="6527291">
                <a:moveTo>
                  <a:pt x="0" y="0"/>
                </a:moveTo>
                <a:lnTo>
                  <a:pt x="6527291" y="0"/>
                </a:lnTo>
              </a:path>
            </a:pathLst>
          </a:custGeom>
          <a:noFill/>
          <a:ln w="584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Shape 3"/>
          <xdr:cNvSpPr>
            <a:spLocks/>
          </xdr:cNvSpPr>
        </xdr:nvSpPr>
        <xdr:spPr>
          <a:xfrm>
            <a:off x="6531261" y="2920"/>
            <a:ext cx="2728435" cy="0"/>
          </a:xfrm>
          <a:custGeom>
            <a:pathLst>
              <a:path h="0" w="2729484">
                <a:moveTo>
                  <a:pt x="0" y="0"/>
                </a:moveTo>
                <a:lnTo>
                  <a:pt x="2729484" y="0"/>
                </a:lnTo>
              </a:path>
            </a:pathLst>
          </a:custGeom>
          <a:noFill/>
          <a:ln w="584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tabSelected="1" zoomScale="110" zoomScaleNormal="110" zoomScalePageLayoutView="0" workbookViewId="0" topLeftCell="A1">
      <selection activeCell="A53" sqref="A53"/>
    </sheetView>
  </sheetViews>
  <sheetFormatPr defaultColWidth="9.140625" defaultRowHeight="15"/>
  <cols>
    <col min="1" max="1" width="2.8515625" style="0" customWidth="1"/>
    <col min="2" max="2" width="8.8515625" style="0" customWidth="1"/>
    <col min="3" max="3" width="9.8515625" style="0" customWidth="1"/>
    <col min="4" max="4" width="8.00390625" style="0" customWidth="1"/>
    <col min="5" max="5" width="0.9921875" style="0" customWidth="1"/>
    <col min="6" max="6" width="5.8515625" style="0" customWidth="1"/>
    <col min="7" max="7" width="4.00390625" style="0" customWidth="1"/>
    <col min="8" max="8" width="19.8515625" style="0" customWidth="1"/>
    <col min="9" max="9" width="4.00390625" style="0" customWidth="1"/>
    <col min="10" max="10" width="2.8515625" style="0" customWidth="1"/>
    <col min="11" max="11" width="4.00390625" style="0" customWidth="1"/>
    <col min="12" max="12" width="2.8515625" style="0" customWidth="1"/>
    <col min="13" max="13" width="4.00390625" style="0" customWidth="1"/>
    <col min="14" max="14" width="2.8515625" style="0" customWidth="1"/>
    <col min="15" max="15" width="4.00390625" style="0" customWidth="1"/>
    <col min="16" max="16" width="2.8515625" style="0" customWidth="1"/>
    <col min="17" max="17" width="4.00390625" style="0" customWidth="1"/>
    <col min="18" max="18" width="3.421875" style="0" customWidth="1"/>
    <col min="19" max="19" width="4.00390625" style="0" customWidth="1"/>
    <col min="20" max="20" width="2.8515625" style="0" customWidth="1"/>
    <col min="21" max="21" width="5.8515625" style="0" customWidth="1"/>
    <col min="22" max="22" width="4.8515625" style="0" customWidth="1"/>
    <col min="23" max="23" width="5.8515625" style="0" customWidth="1"/>
    <col min="24" max="25" width="4.8515625" style="0" customWidth="1"/>
    <col min="26" max="26" width="5.8515625" style="0" customWidth="1"/>
    <col min="27" max="28" width="4.8515625" style="0" customWidth="1"/>
    <col min="29" max="29" width="4.57421875" style="0" customWidth="1"/>
    <col min="30" max="30" width="4.28125" style="0" customWidth="1"/>
    <col min="31" max="31" width="4.421875" style="0" customWidth="1"/>
    <col min="32" max="32" width="3.57421875" style="0" customWidth="1"/>
    <col min="33" max="33" width="3.28125" style="0" customWidth="1"/>
    <col min="34" max="34" width="4.140625" style="0" customWidth="1"/>
    <col min="35" max="35" width="3.421875" style="0" customWidth="1"/>
    <col min="36" max="36" width="4.00390625" style="0" customWidth="1"/>
  </cols>
  <sheetData>
    <row r="1" spans="1:28" ht="44.25" customHeight="1">
      <c r="A1" s="112" t="s">
        <v>0</v>
      </c>
      <c r="B1" s="114" t="s">
        <v>1</v>
      </c>
      <c r="C1" s="114"/>
      <c r="D1" s="114"/>
      <c r="E1" s="114"/>
      <c r="F1" s="1"/>
      <c r="G1" s="2"/>
      <c r="H1" s="3"/>
      <c r="I1" s="115" t="s">
        <v>446</v>
      </c>
      <c r="J1" s="115"/>
      <c r="K1" s="116" t="s">
        <v>447</v>
      </c>
      <c r="L1" s="116"/>
      <c r="M1" s="117" t="s">
        <v>448</v>
      </c>
      <c r="N1" s="117"/>
      <c r="O1" s="129" t="s">
        <v>449</v>
      </c>
      <c r="P1" s="129"/>
      <c r="Q1" s="130" t="s">
        <v>450</v>
      </c>
      <c r="R1" s="130"/>
      <c r="S1" s="131" t="s">
        <v>451</v>
      </c>
      <c r="T1" s="131"/>
      <c r="U1" s="51" t="s">
        <v>452</v>
      </c>
      <c r="V1" s="64" t="s">
        <v>453</v>
      </c>
      <c r="W1" s="70" t="s">
        <v>454</v>
      </c>
      <c r="X1" s="77" t="s">
        <v>449</v>
      </c>
      <c r="Y1" s="26" t="s">
        <v>450</v>
      </c>
      <c r="Z1" s="83" t="s">
        <v>451</v>
      </c>
      <c r="AA1" s="114" t="s">
        <v>455</v>
      </c>
      <c r="AB1" s="114"/>
    </row>
    <row r="2" spans="1:36" ht="6.75" customHeight="1">
      <c r="A2" s="113"/>
      <c r="B2" s="118" t="s">
        <v>2</v>
      </c>
      <c r="C2" s="118" t="s">
        <v>3</v>
      </c>
      <c r="D2" s="118" t="s">
        <v>4</v>
      </c>
      <c r="E2" s="118" t="s">
        <v>5</v>
      </c>
      <c r="F2" s="118" t="s">
        <v>6</v>
      </c>
      <c r="G2" s="118" t="s">
        <v>7</v>
      </c>
      <c r="H2" s="120" t="s">
        <v>8</v>
      </c>
      <c r="I2" s="121" t="s">
        <v>9</v>
      </c>
      <c r="J2" s="45" t="s">
        <v>10</v>
      </c>
      <c r="K2" s="123" t="s">
        <v>9</v>
      </c>
      <c r="L2" s="58" t="s">
        <v>10</v>
      </c>
      <c r="M2" s="125" t="s">
        <v>9</v>
      </c>
      <c r="N2" s="67" t="s">
        <v>10</v>
      </c>
      <c r="O2" s="132" t="s">
        <v>9</v>
      </c>
      <c r="P2" s="74" t="s">
        <v>10</v>
      </c>
      <c r="Q2" s="134" t="s">
        <v>9</v>
      </c>
      <c r="R2" s="24" t="s">
        <v>10</v>
      </c>
      <c r="S2" s="127" t="s">
        <v>9</v>
      </c>
      <c r="T2" s="80" t="s">
        <v>10</v>
      </c>
      <c r="U2" s="45" t="s">
        <v>11</v>
      </c>
      <c r="V2" s="58" t="s">
        <v>11</v>
      </c>
      <c r="W2" s="67" t="s">
        <v>11</v>
      </c>
      <c r="X2" s="74" t="s">
        <v>11</v>
      </c>
      <c r="Y2" s="24" t="s">
        <v>458</v>
      </c>
      <c r="Z2" s="80" t="s">
        <v>11</v>
      </c>
      <c r="AA2" s="15" t="s">
        <v>12</v>
      </c>
      <c r="AB2" s="15" t="s">
        <v>11</v>
      </c>
      <c r="AC2" s="137">
        <v>30</v>
      </c>
      <c r="AD2" s="136">
        <v>27</v>
      </c>
      <c r="AE2" s="136">
        <v>24</v>
      </c>
      <c r="AF2" s="136">
        <v>21</v>
      </c>
      <c r="AG2" s="136">
        <v>18</v>
      </c>
      <c r="AH2" s="136">
        <v>15</v>
      </c>
      <c r="AI2" s="136">
        <v>12</v>
      </c>
      <c r="AJ2" s="136">
        <v>10</v>
      </c>
    </row>
    <row r="3" spans="1:36" ht="6.75" customHeight="1">
      <c r="A3" s="113"/>
      <c r="B3" s="119"/>
      <c r="C3" s="119"/>
      <c r="D3" s="119"/>
      <c r="E3" s="119"/>
      <c r="F3" s="119"/>
      <c r="G3" s="119"/>
      <c r="H3" s="119"/>
      <c r="I3" s="122"/>
      <c r="J3" s="46" t="s">
        <v>13</v>
      </c>
      <c r="K3" s="124"/>
      <c r="L3" s="59" t="s">
        <v>13</v>
      </c>
      <c r="M3" s="126"/>
      <c r="N3" s="68" t="s">
        <v>13</v>
      </c>
      <c r="O3" s="133"/>
      <c r="P3" s="75" t="s">
        <v>13</v>
      </c>
      <c r="Q3" s="135"/>
      <c r="R3" s="25" t="s">
        <v>13</v>
      </c>
      <c r="S3" s="128"/>
      <c r="T3" s="81" t="s">
        <v>13</v>
      </c>
      <c r="U3" s="46" t="s">
        <v>14</v>
      </c>
      <c r="V3" s="59" t="s">
        <v>14</v>
      </c>
      <c r="W3" s="68" t="s">
        <v>14</v>
      </c>
      <c r="X3" s="75" t="s">
        <v>14</v>
      </c>
      <c r="Y3" s="25" t="s">
        <v>14</v>
      </c>
      <c r="Z3" s="81" t="s">
        <v>14</v>
      </c>
      <c r="AA3" s="17" t="s">
        <v>15</v>
      </c>
      <c r="AB3" s="16" t="s">
        <v>14</v>
      </c>
      <c r="AC3" s="137"/>
      <c r="AD3" s="136"/>
      <c r="AE3" s="136"/>
      <c r="AF3" s="136"/>
      <c r="AG3" s="136"/>
      <c r="AH3" s="136"/>
      <c r="AI3" s="136"/>
      <c r="AJ3" s="136"/>
    </row>
    <row r="4" spans="1:36" ht="9.75" customHeight="1">
      <c r="A4" s="102">
        <v>1</v>
      </c>
      <c r="B4" s="107" t="s">
        <v>16</v>
      </c>
      <c r="C4" s="107" t="s">
        <v>17</v>
      </c>
      <c r="D4" s="100" t="s">
        <v>18</v>
      </c>
      <c r="E4" s="5" t="s">
        <v>19</v>
      </c>
      <c r="F4" s="11" t="s">
        <v>20</v>
      </c>
      <c r="G4" s="9" t="s">
        <v>21</v>
      </c>
      <c r="H4" s="8" t="s">
        <v>22</v>
      </c>
      <c r="I4" s="47">
        <v>152</v>
      </c>
      <c r="J4" s="48" t="s">
        <v>23</v>
      </c>
      <c r="K4" s="60">
        <v>122</v>
      </c>
      <c r="L4" s="61" t="s">
        <v>24</v>
      </c>
      <c r="M4" s="69"/>
      <c r="N4" s="69">
        <f>M4/20/2</f>
        <v>0</v>
      </c>
      <c r="O4" s="76">
        <v>156</v>
      </c>
      <c r="P4" s="76">
        <f>O4/20/2</f>
        <v>3.9</v>
      </c>
      <c r="Q4" s="23">
        <v>0</v>
      </c>
      <c r="R4" s="23">
        <f aca="true" t="shared" si="0" ref="R4:R73">Q4/20/2</f>
        <v>0</v>
      </c>
      <c r="S4" s="82"/>
      <c r="T4" s="82"/>
      <c r="U4" s="50">
        <v>30</v>
      </c>
      <c r="V4" s="62">
        <v>27</v>
      </c>
      <c r="W4" s="69"/>
      <c r="X4" s="76">
        <v>30</v>
      </c>
      <c r="Y4" s="23"/>
      <c r="Z4" s="82"/>
      <c r="AA4" s="21">
        <f>I4+K4+M4+O4+Q4+S4</f>
        <v>430</v>
      </c>
      <c r="AB4" s="22"/>
      <c r="AC4" s="95">
        <f>COUNTIF(U4:Z4,"30")</f>
        <v>2</v>
      </c>
      <c r="AD4" s="95">
        <f>COUNTIF(U4:Z4,"27")</f>
        <v>1</v>
      </c>
      <c r="AE4" s="95">
        <f>COUNTIF(U4:Z4,"24")</f>
        <v>0</v>
      </c>
      <c r="AF4" s="95">
        <f>COUNTIF(U4:Z4,"21")</f>
        <v>0</v>
      </c>
      <c r="AG4" s="95">
        <f>COUNTIF(U4:Z4,"18")</f>
        <v>0</v>
      </c>
      <c r="AH4" s="95">
        <f>COUNTIF(U4:Z4,"15")</f>
        <v>0</v>
      </c>
      <c r="AI4" s="95">
        <f>COUNTIF(U4:Z4,"12")</f>
        <v>0</v>
      </c>
      <c r="AJ4" s="95">
        <f>COUNTIF(U4:Z4,"10")</f>
        <v>0</v>
      </c>
    </row>
    <row r="5" spans="1:36" ht="9.75" customHeight="1">
      <c r="A5" s="102">
        <v>2</v>
      </c>
      <c r="B5" s="107" t="s">
        <v>25</v>
      </c>
      <c r="C5" s="107" t="s">
        <v>26</v>
      </c>
      <c r="D5" s="100" t="s">
        <v>27</v>
      </c>
      <c r="E5" s="5" t="s">
        <v>19</v>
      </c>
      <c r="F5" s="11" t="s">
        <v>20</v>
      </c>
      <c r="G5" s="9" t="s">
        <v>21</v>
      </c>
      <c r="H5" s="7" t="s">
        <v>28</v>
      </c>
      <c r="I5" s="49"/>
      <c r="J5" s="49"/>
      <c r="K5" s="60">
        <v>250</v>
      </c>
      <c r="L5" s="61" t="s">
        <v>29</v>
      </c>
      <c r="M5" s="69">
        <v>242</v>
      </c>
      <c r="N5" s="69">
        <f>M5/20/2</f>
        <v>6.05</v>
      </c>
      <c r="O5" s="76"/>
      <c r="P5" s="76">
        <f aca="true" t="shared" si="1" ref="P5:P73">O5/20/2</f>
        <v>0</v>
      </c>
      <c r="Q5" s="23"/>
      <c r="R5" s="23">
        <f t="shared" si="0"/>
        <v>0</v>
      </c>
      <c r="S5" s="82"/>
      <c r="T5" s="82"/>
      <c r="U5" s="49"/>
      <c r="V5" s="62">
        <v>30</v>
      </c>
      <c r="W5" s="69">
        <v>30</v>
      </c>
      <c r="X5" s="76"/>
      <c r="Y5" s="23"/>
      <c r="Z5" s="82"/>
      <c r="AA5" s="21">
        <f aca="true" t="shared" si="2" ref="AA5:AA73">I5+K5+M5+O5+Q5+S5</f>
        <v>492</v>
      </c>
      <c r="AB5" s="22">
        <v>30</v>
      </c>
      <c r="AC5" s="95">
        <f aca="true" t="shared" si="3" ref="AC5:AC68">COUNTIF(U5:Z5,"30")</f>
        <v>2</v>
      </c>
      <c r="AD5" s="95">
        <f aca="true" t="shared" si="4" ref="AD5:AD68">COUNTIF(U5:Z5,"27")</f>
        <v>0</v>
      </c>
      <c r="AE5" s="95">
        <f aca="true" t="shared" si="5" ref="AE5:AE68">COUNTIF(U5:Z5,"24")</f>
        <v>0</v>
      </c>
      <c r="AF5" s="95">
        <f aca="true" t="shared" si="6" ref="AF5:AF68">COUNTIF(U5:Z5,"21")</f>
        <v>0</v>
      </c>
      <c r="AG5" s="95">
        <f aca="true" t="shared" si="7" ref="AG5:AG68">COUNTIF(U5:Z5,"18")</f>
        <v>0</v>
      </c>
      <c r="AH5" s="95">
        <f aca="true" t="shared" si="8" ref="AH5:AH68">COUNTIF(U5:Z5,"15")</f>
        <v>0</v>
      </c>
      <c r="AI5" s="95">
        <f aca="true" t="shared" si="9" ref="AI5:AI68">COUNTIF(U5:Z5,"12")</f>
        <v>0</v>
      </c>
      <c r="AJ5" s="95">
        <f aca="true" t="shared" si="10" ref="AJ5:AJ68">COUNTIF(U5:Z5,"10")</f>
        <v>0</v>
      </c>
    </row>
    <row r="6" spans="1:36" ht="9.75" customHeight="1">
      <c r="A6" s="102">
        <v>3</v>
      </c>
      <c r="B6" s="107" t="s">
        <v>30</v>
      </c>
      <c r="C6" s="107" t="s">
        <v>31</v>
      </c>
      <c r="D6" s="100" t="s">
        <v>32</v>
      </c>
      <c r="E6" s="5" t="s">
        <v>19</v>
      </c>
      <c r="F6" s="11" t="s">
        <v>20</v>
      </c>
      <c r="G6" s="9" t="s">
        <v>21</v>
      </c>
      <c r="H6" s="7" t="s">
        <v>28</v>
      </c>
      <c r="I6" s="49"/>
      <c r="J6" s="49"/>
      <c r="K6" s="62">
        <v>80</v>
      </c>
      <c r="L6" s="62">
        <v>2</v>
      </c>
      <c r="M6" s="69"/>
      <c r="N6" s="69">
        <f aca="true" t="shared" si="11" ref="N6:N73">M6/20/2</f>
        <v>0</v>
      </c>
      <c r="O6" s="76"/>
      <c r="P6" s="76">
        <f t="shared" si="1"/>
        <v>0</v>
      </c>
      <c r="Q6" s="23"/>
      <c r="R6" s="23">
        <f t="shared" si="0"/>
        <v>0</v>
      </c>
      <c r="S6" s="82"/>
      <c r="T6" s="82"/>
      <c r="U6" s="49"/>
      <c r="V6" s="62">
        <v>24</v>
      </c>
      <c r="W6" s="69"/>
      <c r="X6" s="76"/>
      <c r="Y6" s="23"/>
      <c r="Z6" s="82"/>
      <c r="AA6" s="21">
        <f t="shared" si="2"/>
        <v>80</v>
      </c>
      <c r="AB6" s="22">
        <v>24</v>
      </c>
      <c r="AC6" s="95">
        <f t="shared" si="3"/>
        <v>0</v>
      </c>
      <c r="AD6" s="95">
        <f t="shared" si="4"/>
        <v>0</v>
      </c>
      <c r="AE6" s="95">
        <f t="shared" si="5"/>
        <v>1</v>
      </c>
      <c r="AF6" s="95">
        <f t="shared" si="6"/>
        <v>0</v>
      </c>
      <c r="AG6" s="95">
        <f t="shared" si="7"/>
        <v>0</v>
      </c>
      <c r="AH6" s="95">
        <f t="shared" si="8"/>
        <v>0</v>
      </c>
      <c r="AI6" s="95">
        <f t="shared" si="9"/>
        <v>0</v>
      </c>
      <c r="AJ6" s="95">
        <f t="shared" si="10"/>
        <v>0</v>
      </c>
    </row>
    <row r="7" spans="1:36" ht="9.75" customHeight="1">
      <c r="A7" s="102">
        <v>1</v>
      </c>
      <c r="B7" s="107" t="s">
        <v>33</v>
      </c>
      <c r="C7" s="107" t="s">
        <v>34</v>
      </c>
      <c r="D7" s="101"/>
      <c r="E7" s="6" t="s">
        <v>35</v>
      </c>
      <c r="F7" s="11" t="s">
        <v>20</v>
      </c>
      <c r="G7" s="9" t="s">
        <v>21</v>
      </c>
      <c r="H7" s="7" t="s">
        <v>28</v>
      </c>
      <c r="I7" s="49"/>
      <c r="J7" s="49"/>
      <c r="K7" s="62">
        <v>25</v>
      </c>
      <c r="L7" s="61" t="s">
        <v>36</v>
      </c>
      <c r="M7" s="69"/>
      <c r="N7" s="69">
        <f t="shared" si="11"/>
        <v>0</v>
      </c>
      <c r="O7" s="76"/>
      <c r="P7" s="76">
        <f t="shared" si="1"/>
        <v>0</v>
      </c>
      <c r="Q7" s="23">
        <v>144</v>
      </c>
      <c r="R7" s="23">
        <f t="shared" si="0"/>
        <v>3.6</v>
      </c>
      <c r="S7" s="82"/>
      <c r="T7" s="82"/>
      <c r="U7" s="49"/>
      <c r="V7" s="62">
        <v>30</v>
      </c>
      <c r="W7" s="69"/>
      <c r="X7" s="76"/>
      <c r="Y7" s="23">
        <v>30</v>
      </c>
      <c r="Z7" s="82"/>
      <c r="AA7" s="21">
        <f t="shared" si="2"/>
        <v>169</v>
      </c>
      <c r="AB7" s="22">
        <v>30</v>
      </c>
      <c r="AC7" s="95">
        <f t="shared" si="3"/>
        <v>2</v>
      </c>
      <c r="AD7" s="95">
        <f t="shared" si="4"/>
        <v>0</v>
      </c>
      <c r="AE7" s="95">
        <f t="shared" si="5"/>
        <v>0</v>
      </c>
      <c r="AF7" s="95">
        <f t="shared" si="6"/>
        <v>0</v>
      </c>
      <c r="AG7" s="95">
        <f t="shared" si="7"/>
        <v>0</v>
      </c>
      <c r="AH7" s="95">
        <f t="shared" si="8"/>
        <v>0</v>
      </c>
      <c r="AI7" s="95">
        <f t="shared" si="9"/>
        <v>0</v>
      </c>
      <c r="AJ7" s="95">
        <f t="shared" si="10"/>
        <v>0</v>
      </c>
    </row>
    <row r="8" spans="1:36" ht="9.75" customHeight="1">
      <c r="A8" s="102"/>
      <c r="B8" s="107" t="s">
        <v>565</v>
      </c>
      <c r="C8" s="107" t="s">
        <v>566</v>
      </c>
      <c r="D8" s="101" t="s">
        <v>27</v>
      </c>
      <c r="E8" s="6" t="s">
        <v>35</v>
      </c>
      <c r="F8" s="11" t="s">
        <v>20</v>
      </c>
      <c r="G8" s="9" t="s">
        <v>21</v>
      </c>
      <c r="H8" s="7" t="s">
        <v>567</v>
      </c>
      <c r="I8" s="49"/>
      <c r="J8" s="49"/>
      <c r="K8" s="62"/>
      <c r="L8" s="61"/>
      <c r="M8" s="69">
        <v>214</v>
      </c>
      <c r="N8" s="69">
        <f t="shared" si="11"/>
        <v>5.35</v>
      </c>
      <c r="O8" s="76"/>
      <c r="P8" s="76"/>
      <c r="Q8" s="23"/>
      <c r="R8" s="23"/>
      <c r="S8" s="82"/>
      <c r="T8" s="82"/>
      <c r="U8" s="49"/>
      <c r="V8" s="62"/>
      <c r="W8" s="69">
        <v>30</v>
      </c>
      <c r="X8" s="76"/>
      <c r="Y8" s="23"/>
      <c r="Z8" s="82"/>
      <c r="AA8" s="21"/>
      <c r="AB8" s="22"/>
      <c r="AC8" s="95">
        <f t="shared" si="3"/>
        <v>1</v>
      </c>
      <c r="AD8" s="95">
        <f t="shared" si="4"/>
        <v>0</v>
      </c>
      <c r="AE8" s="95">
        <f t="shared" si="5"/>
        <v>0</v>
      </c>
      <c r="AF8" s="95">
        <f t="shared" si="6"/>
        <v>0</v>
      </c>
      <c r="AG8" s="95">
        <f t="shared" si="7"/>
        <v>0</v>
      </c>
      <c r="AH8" s="95">
        <f t="shared" si="8"/>
        <v>0</v>
      </c>
      <c r="AI8" s="95">
        <f t="shared" si="9"/>
        <v>0</v>
      </c>
      <c r="AJ8" s="95">
        <f t="shared" si="10"/>
        <v>0</v>
      </c>
    </row>
    <row r="9" spans="1:36" ht="9.75" customHeight="1">
      <c r="A9" s="102">
        <v>1</v>
      </c>
      <c r="B9" s="107" t="s">
        <v>16</v>
      </c>
      <c r="C9" s="107" t="s">
        <v>37</v>
      </c>
      <c r="D9" s="100" t="s">
        <v>38</v>
      </c>
      <c r="E9" s="5" t="s">
        <v>19</v>
      </c>
      <c r="F9" s="88" t="s">
        <v>39</v>
      </c>
      <c r="G9" s="88" t="s">
        <v>21</v>
      </c>
      <c r="H9" s="7" t="s">
        <v>22</v>
      </c>
      <c r="I9" s="47">
        <v>129</v>
      </c>
      <c r="J9" s="48" t="s">
        <v>40</v>
      </c>
      <c r="K9" s="62">
        <v>74</v>
      </c>
      <c r="L9" s="61" t="s">
        <v>41</v>
      </c>
      <c r="M9" s="69"/>
      <c r="N9" s="69">
        <f t="shared" si="11"/>
        <v>0</v>
      </c>
      <c r="O9" s="76">
        <v>140</v>
      </c>
      <c r="P9" s="76">
        <f t="shared" si="1"/>
        <v>3.5</v>
      </c>
      <c r="Q9" s="23"/>
      <c r="R9" s="23">
        <f t="shared" si="0"/>
        <v>0</v>
      </c>
      <c r="S9" s="82"/>
      <c r="T9" s="82"/>
      <c r="U9" s="50">
        <v>30</v>
      </c>
      <c r="V9" s="62">
        <v>24</v>
      </c>
      <c r="W9" s="69"/>
      <c r="X9" s="76">
        <v>27</v>
      </c>
      <c r="Y9" s="23"/>
      <c r="Z9" s="82"/>
      <c r="AA9" s="21">
        <f t="shared" si="2"/>
        <v>343</v>
      </c>
      <c r="AB9" s="22">
        <v>54</v>
      </c>
      <c r="AC9" s="95">
        <f t="shared" si="3"/>
        <v>1</v>
      </c>
      <c r="AD9" s="95">
        <f t="shared" si="4"/>
        <v>1</v>
      </c>
      <c r="AE9" s="95">
        <f t="shared" si="5"/>
        <v>1</v>
      </c>
      <c r="AF9" s="95">
        <f t="shared" si="6"/>
        <v>0</v>
      </c>
      <c r="AG9" s="95">
        <f t="shared" si="7"/>
        <v>0</v>
      </c>
      <c r="AH9" s="95">
        <f t="shared" si="8"/>
        <v>0</v>
      </c>
      <c r="AI9" s="95">
        <f t="shared" si="9"/>
        <v>0</v>
      </c>
      <c r="AJ9" s="95">
        <f t="shared" si="10"/>
        <v>0</v>
      </c>
    </row>
    <row r="10" spans="1:36" ht="9.75" customHeight="1">
      <c r="A10" s="102"/>
      <c r="B10" s="107" t="s">
        <v>118</v>
      </c>
      <c r="C10" s="107" t="s">
        <v>31</v>
      </c>
      <c r="D10" s="100" t="s">
        <v>501</v>
      </c>
      <c r="E10" s="5" t="s">
        <v>19</v>
      </c>
      <c r="F10" s="88" t="s">
        <v>39</v>
      </c>
      <c r="G10" s="88" t="s">
        <v>21</v>
      </c>
      <c r="H10" s="7" t="s">
        <v>28</v>
      </c>
      <c r="I10" s="47"/>
      <c r="J10" s="48"/>
      <c r="K10" s="62"/>
      <c r="L10" s="61"/>
      <c r="M10" s="69">
        <v>123</v>
      </c>
      <c r="N10" s="69">
        <f t="shared" si="11"/>
        <v>3.075</v>
      </c>
      <c r="O10" s="76">
        <v>220</v>
      </c>
      <c r="P10" s="76">
        <f t="shared" si="1"/>
        <v>5.5</v>
      </c>
      <c r="Q10" s="23"/>
      <c r="R10" s="23"/>
      <c r="S10" s="82"/>
      <c r="T10" s="82"/>
      <c r="U10" s="50"/>
      <c r="V10" s="62"/>
      <c r="W10" s="69">
        <v>27</v>
      </c>
      <c r="X10" s="76">
        <v>30</v>
      </c>
      <c r="Y10" s="23"/>
      <c r="Z10" s="82"/>
      <c r="AA10" s="21">
        <f t="shared" si="2"/>
        <v>343</v>
      </c>
      <c r="AB10" s="22"/>
      <c r="AC10" s="95">
        <f t="shared" si="3"/>
        <v>1</v>
      </c>
      <c r="AD10" s="95">
        <f t="shared" si="4"/>
        <v>1</v>
      </c>
      <c r="AE10" s="95">
        <f t="shared" si="5"/>
        <v>0</v>
      </c>
      <c r="AF10" s="95">
        <f t="shared" si="6"/>
        <v>0</v>
      </c>
      <c r="AG10" s="95">
        <f t="shared" si="7"/>
        <v>0</v>
      </c>
      <c r="AH10" s="95">
        <f t="shared" si="8"/>
        <v>0</v>
      </c>
      <c r="AI10" s="95">
        <f t="shared" si="9"/>
        <v>0</v>
      </c>
      <c r="AJ10" s="95">
        <f t="shared" si="10"/>
        <v>0</v>
      </c>
    </row>
    <row r="11" spans="1:36" ht="9.75" customHeight="1">
      <c r="A11" s="102">
        <v>2</v>
      </c>
      <c r="B11" s="107" t="s">
        <v>42</v>
      </c>
      <c r="C11" s="107" t="s">
        <v>43</v>
      </c>
      <c r="D11" s="100" t="s">
        <v>44</v>
      </c>
      <c r="E11" s="5" t="s">
        <v>19</v>
      </c>
      <c r="F11" s="88" t="s">
        <v>39</v>
      </c>
      <c r="G11" s="88" t="s">
        <v>21</v>
      </c>
      <c r="H11" s="7" t="s">
        <v>28</v>
      </c>
      <c r="I11" s="49"/>
      <c r="J11" s="49"/>
      <c r="K11" s="60">
        <v>128</v>
      </c>
      <c r="L11" s="61" t="s">
        <v>45</v>
      </c>
      <c r="M11" s="69">
        <v>155</v>
      </c>
      <c r="N11" s="69">
        <f t="shared" si="11"/>
        <v>3.875</v>
      </c>
      <c r="O11" s="76"/>
      <c r="P11" s="76">
        <f t="shared" si="1"/>
        <v>0</v>
      </c>
      <c r="Q11" s="23"/>
      <c r="R11" s="23">
        <f t="shared" si="0"/>
        <v>0</v>
      </c>
      <c r="S11" s="82"/>
      <c r="T11" s="82"/>
      <c r="U11" s="49"/>
      <c r="V11" s="62">
        <v>30</v>
      </c>
      <c r="W11" s="69">
        <v>30</v>
      </c>
      <c r="X11" s="76"/>
      <c r="Y11" s="23"/>
      <c r="Z11" s="82"/>
      <c r="AA11" s="21">
        <f t="shared" si="2"/>
        <v>283</v>
      </c>
      <c r="AB11" s="22">
        <v>30</v>
      </c>
      <c r="AC11" s="95">
        <f t="shared" si="3"/>
        <v>2</v>
      </c>
      <c r="AD11" s="95">
        <f t="shared" si="4"/>
        <v>0</v>
      </c>
      <c r="AE11" s="95">
        <f t="shared" si="5"/>
        <v>0</v>
      </c>
      <c r="AF11" s="95">
        <f t="shared" si="6"/>
        <v>0</v>
      </c>
      <c r="AG11" s="95">
        <f t="shared" si="7"/>
        <v>0</v>
      </c>
      <c r="AH11" s="95">
        <f t="shared" si="8"/>
        <v>0</v>
      </c>
      <c r="AI11" s="95">
        <f t="shared" si="9"/>
        <v>0</v>
      </c>
      <c r="AJ11" s="95">
        <f t="shared" si="10"/>
        <v>0</v>
      </c>
    </row>
    <row r="12" spans="1:36" ht="9.75" customHeight="1">
      <c r="A12" s="102">
        <v>3</v>
      </c>
      <c r="B12" s="107" t="s">
        <v>46</v>
      </c>
      <c r="C12" s="107" t="s">
        <v>47</v>
      </c>
      <c r="D12" s="100" t="s">
        <v>48</v>
      </c>
      <c r="E12" s="5" t="s">
        <v>19</v>
      </c>
      <c r="F12" s="88" t="s">
        <v>39</v>
      </c>
      <c r="G12" s="88" t="s">
        <v>21</v>
      </c>
      <c r="H12" s="7" t="s">
        <v>28</v>
      </c>
      <c r="I12" s="49"/>
      <c r="J12" s="49"/>
      <c r="K12" s="60">
        <v>102</v>
      </c>
      <c r="L12" s="61" t="s">
        <v>49</v>
      </c>
      <c r="M12" s="69"/>
      <c r="N12" s="69">
        <f t="shared" si="11"/>
        <v>0</v>
      </c>
      <c r="O12" s="76"/>
      <c r="P12" s="76">
        <f t="shared" si="1"/>
        <v>0</v>
      </c>
      <c r="Q12" s="23"/>
      <c r="R12" s="23">
        <f t="shared" si="0"/>
        <v>0</v>
      </c>
      <c r="S12" s="82"/>
      <c r="T12" s="82"/>
      <c r="U12" s="49"/>
      <c r="V12" s="62">
        <v>27</v>
      </c>
      <c r="W12" s="69"/>
      <c r="X12" s="76"/>
      <c r="Y12" s="23"/>
      <c r="Z12" s="82"/>
      <c r="AA12" s="21">
        <f t="shared" si="2"/>
        <v>102</v>
      </c>
      <c r="AB12" s="22">
        <v>27</v>
      </c>
      <c r="AC12" s="95">
        <f t="shared" si="3"/>
        <v>0</v>
      </c>
      <c r="AD12" s="95">
        <f t="shared" si="4"/>
        <v>1</v>
      </c>
      <c r="AE12" s="95">
        <f t="shared" si="5"/>
        <v>0</v>
      </c>
      <c r="AF12" s="95">
        <f t="shared" si="6"/>
        <v>0</v>
      </c>
      <c r="AG12" s="95">
        <f t="shared" si="7"/>
        <v>0</v>
      </c>
      <c r="AH12" s="95">
        <f t="shared" si="8"/>
        <v>0</v>
      </c>
      <c r="AI12" s="95">
        <f t="shared" si="9"/>
        <v>0</v>
      </c>
      <c r="AJ12" s="95">
        <f t="shared" si="10"/>
        <v>0</v>
      </c>
    </row>
    <row r="13" spans="1:36" ht="9.75" customHeight="1">
      <c r="A13" s="102">
        <v>1</v>
      </c>
      <c r="B13" s="107" t="s">
        <v>50</v>
      </c>
      <c r="C13" s="107" t="s">
        <v>51</v>
      </c>
      <c r="D13" s="100" t="s">
        <v>52</v>
      </c>
      <c r="E13" s="6" t="s">
        <v>35</v>
      </c>
      <c r="F13" s="88" t="s">
        <v>39</v>
      </c>
      <c r="G13" s="88" t="s">
        <v>21</v>
      </c>
      <c r="H13" s="7" t="s">
        <v>28</v>
      </c>
      <c r="I13" s="49"/>
      <c r="J13" s="49"/>
      <c r="K13" s="60">
        <v>138</v>
      </c>
      <c r="L13" s="61" t="s">
        <v>53</v>
      </c>
      <c r="M13" s="69">
        <v>128</v>
      </c>
      <c r="N13" s="69">
        <f t="shared" si="11"/>
        <v>3.2</v>
      </c>
      <c r="O13" s="76"/>
      <c r="P13" s="76">
        <f t="shared" si="1"/>
        <v>0</v>
      </c>
      <c r="Q13" s="23"/>
      <c r="R13" s="23">
        <f t="shared" si="0"/>
        <v>0</v>
      </c>
      <c r="S13" s="82"/>
      <c r="T13" s="82"/>
      <c r="U13" s="49"/>
      <c r="V13" s="63"/>
      <c r="W13" s="71">
        <v>30</v>
      </c>
      <c r="X13" s="76"/>
      <c r="Y13" s="23"/>
      <c r="Z13" s="82"/>
      <c r="AA13" s="21">
        <f t="shared" si="2"/>
        <v>266</v>
      </c>
      <c r="AB13" s="22">
        <v>30</v>
      </c>
      <c r="AC13" s="95">
        <f t="shared" si="3"/>
        <v>1</v>
      </c>
      <c r="AD13" s="95">
        <f t="shared" si="4"/>
        <v>0</v>
      </c>
      <c r="AE13" s="95">
        <f t="shared" si="5"/>
        <v>0</v>
      </c>
      <c r="AF13" s="95">
        <f t="shared" si="6"/>
        <v>0</v>
      </c>
      <c r="AG13" s="95">
        <f t="shared" si="7"/>
        <v>0</v>
      </c>
      <c r="AH13" s="95">
        <f t="shared" si="8"/>
        <v>0</v>
      </c>
      <c r="AI13" s="95">
        <f t="shared" si="9"/>
        <v>0</v>
      </c>
      <c r="AJ13" s="95">
        <f t="shared" si="10"/>
        <v>0</v>
      </c>
    </row>
    <row r="14" spans="1:36" ht="9.75" customHeight="1">
      <c r="A14" s="102">
        <v>2</v>
      </c>
      <c r="B14" s="107" t="s">
        <v>54</v>
      </c>
      <c r="C14" s="107" t="s">
        <v>55</v>
      </c>
      <c r="D14" s="100" t="s">
        <v>56</v>
      </c>
      <c r="E14" s="6" t="s">
        <v>35</v>
      </c>
      <c r="F14" s="88" t="s">
        <v>39</v>
      </c>
      <c r="G14" s="88" t="s">
        <v>21</v>
      </c>
      <c r="H14" s="7" t="s">
        <v>28</v>
      </c>
      <c r="I14" s="49"/>
      <c r="J14" s="49"/>
      <c r="K14" s="60">
        <v>104</v>
      </c>
      <c r="L14" s="61" t="s">
        <v>57</v>
      </c>
      <c r="M14" s="69">
        <v>112</v>
      </c>
      <c r="N14" s="69">
        <f t="shared" si="11"/>
        <v>2.8</v>
      </c>
      <c r="O14" s="76"/>
      <c r="P14" s="76">
        <f t="shared" si="1"/>
        <v>0</v>
      </c>
      <c r="Q14" s="23"/>
      <c r="R14" s="23">
        <f t="shared" si="0"/>
        <v>0</v>
      </c>
      <c r="S14" s="82"/>
      <c r="T14" s="82"/>
      <c r="U14" s="49"/>
      <c r="V14" s="63"/>
      <c r="W14" s="71">
        <v>27</v>
      </c>
      <c r="X14" s="76"/>
      <c r="Y14" s="23"/>
      <c r="Z14" s="82"/>
      <c r="AA14" s="21">
        <f t="shared" si="2"/>
        <v>216</v>
      </c>
      <c r="AB14" s="22">
        <v>27</v>
      </c>
      <c r="AC14" s="95">
        <f t="shared" si="3"/>
        <v>0</v>
      </c>
      <c r="AD14" s="95">
        <f t="shared" si="4"/>
        <v>1</v>
      </c>
      <c r="AE14" s="95">
        <f t="shared" si="5"/>
        <v>0</v>
      </c>
      <c r="AF14" s="95">
        <f t="shared" si="6"/>
        <v>0</v>
      </c>
      <c r="AG14" s="95">
        <f t="shared" si="7"/>
        <v>0</v>
      </c>
      <c r="AH14" s="95">
        <f t="shared" si="8"/>
        <v>0</v>
      </c>
      <c r="AI14" s="95">
        <f t="shared" si="9"/>
        <v>0</v>
      </c>
      <c r="AJ14" s="95">
        <f t="shared" si="10"/>
        <v>0</v>
      </c>
    </row>
    <row r="15" spans="1:36" ht="9.75" customHeight="1">
      <c r="A15" s="102">
        <v>1</v>
      </c>
      <c r="B15" s="107" t="s">
        <v>58</v>
      </c>
      <c r="C15" s="107" t="s">
        <v>26</v>
      </c>
      <c r="D15" s="100" t="s">
        <v>59</v>
      </c>
      <c r="E15" s="5" t="s">
        <v>19</v>
      </c>
      <c r="F15" s="13" t="s">
        <v>60</v>
      </c>
      <c r="G15" s="9" t="s">
        <v>21</v>
      </c>
      <c r="H15" s="7" t="s">
        <v>61</v>
      </c>
      <c r="I15" s="49"/>
      <c r="J15" s="49"/>
      <c r="K15" s="60">
        <v>216</v>
      </c>
      <c r="L15" s="61" t="s">
        <v>62</v>
      </c>
      <c r="M15" s="69">
        <v>188</v>
      </c>
      <c r="N15" s="69">
        <f t="shared" si="11"/>
        <v>4.7</v>
      </c>
      <c r="O15" s="76"/>
      <c r="P15" s="76">
        <f t="shared" si="1"/>
        <v>0</v>
      </c>
      <c r="Q15" s="23"/>
      <c r="R15" s="23">
        <f t="shared" si="0"/>
        <v>0</v>
      </c>
      <c r="S15" s="82"/>
      <c r="T15" s="82"/>
      <c r="U15" s="49"/>
      <c r="V15" s="63"/>
      <c r="W15" s="71">
        <v>27</v>
      </c>
      <c r="X15" s="76"/>
      <c r="Y15" s="23"/>
      <c r="Z15" s="82"/>
      <c r="AA15" s="21">
        <f t="shared" si="2"/>
        <v>404</v>
      </c>
      <c r="AB15" s="22">
        <v>30</v>
      </c>
      <c r="AC15" s="95">
        <f t="shared" si="3"/>
        <v>0</v>
      </c>
      <c r="AD15" s="95">
        <f t="shared" si="4"/>
        <v>1</v>
      </c>
      <c r="AE15" s="95">
        <f t="shared" si="5"/>
        <v>0</v>
      </c>
      <c r="AF15" s="95">
        <f t="shared" si="6"/>
        <v>0</v>
      </c>
      <c r="AG15" s="95">
        <f t="shared" si="7"/>
        <v>0</v>
      </c>
      <c r="AH15" s="95">
        <f t="shared" si="8"/>
        <v>0</v>
      </c>
      <c r="AI15" s="95">
        <f t="shared" si="9"/>
        <v>0</v>
      </c>
      <c r="AJ15" s="95">
        <f t="shared" si="10"/>
        <v>0</v>
      </c>
    </row>
    <row r="16" spans="1:36" ht="9.75" customHeight="1">
      <c r="A16" s="102">
        <v>2</v>
      </c>
      <c r="B16" s="107" t="s">
        <v>456</v>
      </c>
      <c r="C16" s="107" t="s">
        <v>267</v>
      </c>
      <c r="D16" s="100" t="s">
        <v>457</v>
      </c>
      <c r="E16" s="5" t="s">
        <v>19</v>
      </c>
      <c r="F16" s="13" t="s">
        <v>60</v>
      </c>
      <c r="G16" s="9" t="s">
        <v>21</v>
      </c>
      <c r="H16" s="7" t="s">
        <v>61</v>
      </c>
      <c r="I16" s="49"/>
      <c r="J16" s="49"/>
      <c r="K16" s="60"/>
      <c r="L16" s="61"/>
      <c r="M16" s="69">
        <v>164</v>
      </c>
      <c r="N16" s="69">
        <f t="shared" si="11"/>
        <v>4.1</v>
      </c>
      <c r="O16" s="76">
        <v>255</v>
      </c>
      <c r="P16" s="76">
        <f t="shared" si="1"/>
        <v>6.375</v>
      </c>
      <c r="Q16" s="23">
        <v>301</v>
      </c>
      <c r="R16" s="23">
        <f t="shared" si="0"/>
        <v>7.525</v>
      </c>
      <c r="S16" s="82"/>
      <c r="T16" s="82"/>
      <c r="U16" s="49"/>
      <c r="V16" s="63"/>
      <c r="W16" s="71">
        <v>24</v>
      </c>
      <c r="X16" s="76">
        <v>30</v>
      </c>
      <c r="Y16" s="23">
        <v>30</v>
      </c>
      <c r="Z16" s="82"/>
      <c r="AA16" s="21">
        <f t="shared" si="2"/>
        <v>720</v>
      </c>
      <c r="AB16" s="22"/>
      <c r="AC16" s="95">
        <f t="shared" si="3"/>
        <v>2</v>
      </c>
      <c r="AD16" s="95">
        <f t="shared" si="4"/>
        <v>0</v>
      </c>
      <c r="AE16" s="95">
        <f t="shared" si="5"/>
        <v>1</v>
      </c>
      <c r="AF16" s="95">
        <f t="shared" si="6"/>
        <v>0</v>
      </c>
      <c r="AG16" s="95">
        <f t="shared" si="7"/>
        <v>0</v>
      </c>
      <c r="AH16" s="95">
        <f t="shared" si="8"/>
        <v>0</v>
      </c>
      <c r="AI16" s="95">
        <f t="shared" si="9"/>
        <v>0</v>
      </c>
      <c r="AJ16" s="95">
        <f t="shared" si="10"/>
        <v>0</v>
      </c>
    </row>
    <row r="17" spans="1:36" ht="9.75" customHeight="1">
      <c r="A17" s="102"/>
      <c r="B17" s="107" t="s">
        <v>569</v>
      </c>
      <c r="C17" s="107" t="s">
        <v>570</v>
      </c>
      <c r="D17" s="100" t="s">
        <v>571</v>
      </c>
      <c r="E17" s="5" t="s">
        <v>19</v>
      </c>
      <c r="F17" s="13" t="s">
        <v>60</v>
      </c>
      <c r="G17" s="9" t="s">
        <v>21</v>
      </c>
      <c r="H17" s="7"/>
      <c r="I17" s="49"/>
      <c r="J17" s="49"/>
      <c r="K17" s="60"/>
      <c r="L17" s="61"/>
      <c r="M17" s="69">
        <v>191</v>
      </c>
      <c r="N17" s="69">
        <f t="shared" si="11"/>
        <v>4.775</v>
      </c>
      <c r="O17" s="76"/>
      <c r="P17" s="76"/>
      <c r="Q17" s="23"/>
      <c r="R17" s="23"/>
      <c r="S17" s="82"/>
      <c r="T17" s="82"/>
      <c r="U17" s="49"/>
      <c r="V17" s="63"/>
      <c r="W17" s="71">
        <v>30</v>
      </c>
      <c r="X17" s="76"/>
      <c r="Y17" s="23"/>
      <c r="Z17" s="82"/>
      <c r="AA17" s="21"/>
      <c r="AB17" s="22"/>
      <c r="AC17" s="95">
        <f t="shared" si="3"/>
        <v>1</v>
      </c>
      <c r="AD17" s="95">
        <f t="shared" si="4"/>
        <v>0</v>
      </c>
      <c r="AE17" s="95">
        <f t="shared" si="5"/>
        <v>0</v>
      </c>
      <c r="AF17" s="95">
        <f t="shared" si="6"/>
        <v>0</v>
      </c>
      <c r="AG17" s="95">
        <f t="shared" si="7"/>
        <v>0</v>
      </c>
      <c r="AH17" s="95">
        <f t="shared" si="8"/>
        <v>0</v>
      </c>
      <c r="AI17" s="95">
        <f t="shared" si="9"/>
        <v>0</v>
      </c>
      <c r="AJ17" s="95">
        <f t="shared" si="10"/>
        <v>0</v>
      </c>
    </row>
    <row r="18" spans="1:36" ht="9.75" customHeight="1">
      <c r="A18" s="102"/>
      <c r="B18" s="107" t="s">
        <v>440</v>
      </c>
      <c r="C18" s="107" t="s">
        <v>69</v>
      </c>
      <c r="D18" s="100" t="s">
        <v>568</v>
      </c>
      <c r="E18" s="5" t="s">
        <v>19</v>
      </c>
      <c r="F18" s="13" t="s">
        <v>60</v>
      </c>
      <c r="G18" s="9" t="s">
        <v>21</v>
      </c>
      <c r="H18" s="7"/>
      <c r="I18" s="49"/>
      <c r="J18" s="49"/>
      <c r="K18" s="60"/>
      <c r="L18" s="61"/>
      <c r="M18" s="69">
        <v>154</v>
      </c>
      <c r="N18" s="69">
        <f t="shared" si="11"/>
        <v>3.85</v>
      </c>
      <c r="O18" s="76"/>
      <c r="P18" s="76"/>
      <c r="Q18" s="23"/>
      <c r="R18" s="23"/>
      <c r="S18" s="82"/>
      <c r="T18" s="82"/>
      <c r="U18" s="49"/>
      <c r="V18" s="63"/>
      <c r="W18" s="71">
        <v>21</v>
      </c>
      <c r="X18" s="76"/>
      <c r="Y18" s="23"/>
      <c r="Z18" s="82"/>
      <c r="AA18" s="21"/>
      <c r="AB18" s="22"/>
      <c r="AC18" s="95">
        <f t="shared" si="3"/>
        <v>0</v>
      </c>
      <c r="AD18" s="95">
        <f t="shared" si="4"/>
        <v>0</v>
      </c>
      <c r="AE18" s="95">
        <f t="shared" si="5"/>
        <v>0</v>
      </c>
      <c r="AF18" s="95">
        <f t="shared" si="6"/>
        <v>1</v>
      </c>
      <c r="AG18" s="95">
        <f t="shared" si="7"/>
        <v>0</v>
      </c>
      <c r="AH18" s="95">
        <f t="shared" si="8"/>
        <v>0</v>
      </c>
      <c r="AI18" s="95">
        <f t="shared" si="9"/>
        <v>0</v>
      </c>
      <c r="AJ18" s="95">
        <f t="shared" si="10"/>
        <v>0</v>
      </c>
    </row>
    <row r="19" spans="1:36" ht="9.75" customHeight="1">
      <c r="A19" s="102">
        <v>3</v>
      </c>
      <c r="B19" s="107" t="s">
        <v>459</v>
      </c>
      <c r="C19" s="107" t="s">
        <v>126</v>
      </c>
      <c r="D19" s="100"/>
      <c r="E19" s="5" t="s">
        <v>19</v>
      </c>
      <c r="F19" s="13" t="s">
        <v>60</v>
      </c>
      <c r="G19" s="9" t="s">
        <v>21</v>
      </c>
      <c r="H19" s="7" t="s">
        <v>460</v>
      </c>
      <c r="I19" s="49"/>
      <c r="J19" s="49"/>
      <c r="K19" s="60"/>
      <c r="L19" s="61"/>
      <c r="M19" s="69"/>
      <c r="N19" s="69">
        <f t="shared" si="11"/>
        <v>0</v>
      </c>
      <c r="O19" s="76"/>
      <c r="P19" s="76">
        <f t="shared" si="1"/>
        <v>0</v>
      </c>
      <c r="Q19" s="23">
        <v>250</v>
      </c>
      <c r="R19" s="23">
        <f t="shared" si="0"/>
        <v>6.25</v>
      </c>
      <c r="S19" s="82"/>
      <c r="T19" s="82"/>
      <c r="U19" s="49"/>
      <c r="V19" s="63"/>
      <c r="W19" s="71"/>
      <c r="X19" s="76"/>
      <c r="Y19" s="23">
        <v>27</v>
      </c>
      <c r="Z19" s="82"/>
      <c r="AA19" s="21">
        <f t="shared" si="2"/>
        <v>250</v>
      </c>
      <c r="AB19" s="22"/>
      <c r="AC19" s="95">
        <f t="shared" si="3"/>
        <v>0</v>
      </c>
      <c r="AD19" s="95">
        <f t="shared" si="4"/>
        <v>1</v>
      </c>
      <c r="AE19" s="95">
        <f t="shared" si="5"/>
        <v>0</v>
      </c>
      <c r="AF19" s="95">
        <f t="shared" si="6"/>
        <v>0</v>
      </c>
      <c r="AG19" s="95">
        <f t="shared" si="7"/>
        <v>0</v>
      </c>
      <c r="AH19" s="95">
        <f t="shared" si="8"/>
        <v>0</v>
      </c>
      <c r="AI19" s="95">
        <f t="shared" si="9"/>
        <v>0</v>
      </c>
      <c r="AJ19" s="95">
        <f t="shared" si="10"/>
        <v>0</v>
      </c>
    </row>
    <row r="20" spans="1:36" ht="9.75" customHeight="1">
      <c r="A20" s="102"/>
      <c r="B20" s="107" t="s">
        <v>502</v>
      </c>
      <c r="C20" s="107" t="s">
        <v>503</v>
      </c>
      <c r="D20" s="100" t="s">
        <v>504</v>
      </c>
      <c r="E20" s="5" t="s">
        <v>19</v>
      </c>
      <c r="F20" s="13" t="s">
        <v>60</v>
      </c>
      <c r="G20" s="9" t="s">
        <v>21</v>
      </c>
      <c r="H20" s="7" t="s">
        <v>505</v>
      </c>
      <c r="I20" s="49"/>
      <c r="J20" s="49"/>
      <c r="K20" s="60"/>
      <c r="L20" s="61"/>
      <c r="M20" s="69"/>
      <c r="N20" s="69">
        <f t="shared" si="11"/>
        <v>0</v>
      </c>
      <c r="O20" s="76">
        <v>250</v>
      </c>
      <c r="P20" s="76">
        <f t="shared" si="1"/>
        <v>6.25</v>
      </c>
      <c r="Q20" s="23"/>
      <c r="R20" s="23"/>
      <c r="S20" s="82"/>
      <c r="T20" s="82"/>
      <c r="U20" s="49"/>
      <c r="V20" s="63"/>
      <c r="W20" s="71"/>
      <c r="X20" s="76">
        <v>27</v>
      </c>
      <c r="Y20" s="23"/>
      <c r="Z20" s="82"/>
      <c r="AA20" s="21">
        <f t="shared" si="2"/>
        <v>250</v>
      </c>
      <c r="AB20" s="22"/>
      <c r="AC20" s="95">
        <f t="shared" si="3"/>
        <v>0</v>
      </c>
      <c r="AD20" s="95">
        <f t="shared" si="4"/>
        <v>1</v>
      </c>
      <c r="AE20" s="95">
        <f t="shared" si="5"/>
        <v>0</v>
      </c>
      <c r="AF20" s="95">
        <f t="shared" si="6"/>
        <v>0</v>
      </c>
      <c r="AG20" s="95">
        <f t="shared" si="7"/>
        <v>0</v>
      </c>
      <c r="AH20" s="95">
        <f t="shared" si="8"/>
        <v>0</v>
      </c>
      <c r="AI20" s="95">
        <f t="shared" si="9"/>
        <v>0</v>
      </c>
      <c r="AJ20" s="95">
        <f t="shared" si="10"/>
        <v>0</v>
      </c>
    </row>
    <row r="21" spans="1:36" ht="9.75" customHeight="1">
      <c r="A21" s="102"/>
      <c r="B21" s="107" t="s">
        <v>506</v>
      </c>
      <c r="C21" s="107" t="s">
        <v>477</v>
      </c>
      <c r="D21" s="100" t="s">
        <v>507</v>
      </c>
      <c r="E21" s="5" t="s">
        <v>19</v>
      </c>
      <c r="F21" s="13" t="s">
        <v>60</v>
      </c>
      <c r="G21" s="9" t="s">
        <v>21</v>
      </c>
      <c r="H21" s="7" t="s">
        <v>508</v>
      </c>
      <c r="I21" s="49"/>
      <c r="J21" s="49"/>
      <c r="K21" s="60"/>
      <c r="L21" s="61"/>
      <c r="M21" s="69"/>
      <c r="N21" s="69">
        <f t="shared" si="11"/>
        <v>0</v>
      </c>
      <c r="O21" s="76">
        <v>193</v>
      </c>
      <c r="P21" s="76">
        <f t="shared" si="1"/>
        <v>4.825</v>
      </c>
      <c r="Q21" s="23"/>
      <c r="R21" s="23"/>
      <c r="S21" s="82"/>
      <c r="T21" s="82"/>
      <c r="U21" s="49"/>
      <c r="V21" s="63"/>
      <c r="W21" s="71"/>
      <c r="X21" s="76">
        <v>24</v>
      </c>
      <c r="Y21" s="23"/>
      <c r="Z21" s="82"/>
      <c r="AA21" s="21">
        <f t="shared" si="2"/>
        <v>193</v>
      </c>
      <c r="AB21" s="22"/>
      <c r="AC21" s="95">
        <f t="shared" si="3"/>
        <v>0</v>
      </c>
      <c r="AD21" s="95">
        <f t="shared" si="4"/>
        <v>0</v>
      </c>
      <c r="AE21" s="95">
        <f t="shared" si="5"/>
        <v>1</v>
      </c>
      <c r="AF21" s="95">
        <f t="shared" si="6"/>
        <v>0</v>
      </c>
      <c r="AG21" s="95">
        <f t="shared" si="7"/>
        <v>0</v>
      </c>
      <c r="AH21" s="95">
        <f t="shared" si="8"/>
        <v>0</v>
      </c>
      <c r="AI21" s="95">
        <f t="shared" si="9"/>
        <v>0</v>
      </c>
      <c r="AJ21" s="95">
        <f t="shared" si="10"/>
        <v>0</v>
      </c>
    </row>
    <row r="22" spans="1:36" ht="9.75" customHeight="1">
      <c r="A22" s="102"/>
      <c r="B22" s="107" t="s">
        <v>459</v>
      </c>
      <c r="C22" s="107" t="s">
        <v>509</v>
      </c>
      <c r="D22" s="100" t="s">
        <v>507</v>
      </c>
      <c r="E22" s="5" t="s">
        <v>19</v>
      </c>
      <c r="F22" s="13" t="s">
        <v>60</v>
      </c>
      <c r="G22" s="9" t="s">
        <v>21</v>
      </c>
      <c r="H22" s="7" t="s">
        <v>460</v>
      </c>
      <c r="I22" s="49"/>
      <c r="J22" s="49"/>
      <c r="K22" s="60"/>
      <c r="L22" s="61"/>
      <c r="M22" s="69"/>
      <c r="N22" s="69">
        <f t="shared" si="11"/>
        <v>0</v>
      </c>
      <c r="O22" s="76">
        <v>191</v>
      </c>
      <c r="P22" s="76">
        <f t="shared" si="1"/>
        <v>4.775</v>
      </c>
      <c r="Q22" s="23"/>
      <c r="R22" s="23"/>
      <c r="S22" s="82"/>
      <c r="T22" s="82"/>
      <c r="U22" s="49"/>
      <c r="V22" s="63"/>
      <c r="W22" s="71"/>
      <c r="X22" s="76">
        <v>21</v>
      </c>
      <c r="Y22" s="23"/>
      <c r="Z22" s="82"/>
      <c r="AA22" s="21">
        <f t="shared" si="2"/>
        <v>191</v>
      </c>
      <c r="AB22" s="22"/>
      <c r="AC22" s="95">
        <f t="shared" si="3"/>
        <v>0</v>
      </c>
      <c r="AD22" s="95">
        <f t="shared" si="4"/>
        <v>0</v>
      </c>
      <c r="AE22" s="95">
        <f t="shared" si="5"/>
        <v>0</v>
      </c>
      <c r="AF22" s="95">
        <f t="shared" si="6"/>
        <v>1</v>
      </c>
      <c r="AG22" s="95">
        <f t="shared" si="7"/>
        <v>0</v>
      </c>
      <c r="AH22" s="95">
        <f t="shared" si="8"/>
        <v>0</v>
      </c>
      <c r="AI22" s="95">
        <f t="shared" si="9"/>
        <v>0</v>
      </c>
      <c r="AJ22" s="95">
        <f t="shared" si="10"/>
        <v>0</v>
      </c>
    </row>
    <row r="23" spans="1:36" ht="9.75" customHeight="1">
      <c r="A23" s="102">
        <v>2</v>
      </c>
      <c r="B23" s="107" t="s">
        <v>30</v>
      </c>
      <c r="C23" s="107" t="s">
        <v>31</v>
      </c>
      <c r="D23" s="100" t="s">
        <v>63</v>
      </c>
      <c r="E23" s="5" t="s">
        <v>19</v>
      </c>
      <c r="F23" s="13" t="s">
        <v>60</v>
      </c>
      <c r="G23" s="9" t="s">
        <v>21</v>
      </c>
      <c r="H23" s="7" t="s">
        <v>28</v>
      </c>
      <c r="I23" s="49"/>
      <c r="J23" s="49"/>
      <c r="K23" s="60">
        <v>167</v>
      </c>
      <c r="L23" s="61" t="s">
        <v>64</v>
      </c>
      <c r="M23" s="69"/>
      <c r="N23" s="69">
        <f t="shared" si="11"/>
        <v>0</v>
      </c>
      <c r="O23" s="76"/>
      <c r="P23" s="76">
        <f t="shared" si="1"/>
        <v>0</v>
      </c>
      <c r="Q23" s="23"/>
      <c r="R23" s="23">
        <f t="shared" si="0"/>
        <v>0</v>
      </c>
      <c r="S23" s="82"/>
      <c r="T23" s="82"/>
      <c r="U23" s="49"/>
      <c r="V23" s="63"/>
      <c r="W23" s="71">
        <v>27</v>
      </c>
      <c r="X23" s="76"/>
      <c r="Y23" s="23"/>
      <c r="Z23" s="82"/>
      <c r="AA23" s="21">
        <f t="shared" si="2"/>
        <v>167</v>
      </c>
      <c r="AB23" s="22">
        <v>27</v>
      </c>
      <c r="AC23" s="95">
        <f t="shared" si="3"/>
        <v>0</v>
      </c>
      <c r="AD23" s="95">
        <f t="shared" si="4"/>
        <v>1</v>
      </c>
      <c r="AE23" s="95">
        <f t="shared" si="5"/>
        <v>0</v>
      </c>
      <c r="AF23" s="95">
        <f t="shared" si="6"/>
        <v>0</v>
      </c>
      <c r="AG23" s="95">
        <f t="shared" si="7"/>
        <v>0</v>
      </c>
      <c r="AH23" s="95">
        <f t="shared" si="8"/>
        <v>0</v>
      </c>
      <c r="AI23" s="95">
        <f t="shared" si="9"/>
        <v>0</v>
      </c>
      <c r="AJ23" s="95">
        <f t="shared" si="10"/>
        <v>0</v>
      </c>
    </row>
    <row r="24" spans="1:36" ht="9.75" customHeight="1">
      <c r="A24" s="102">
        <v>3</v>
      </c>
      <c r="B24" s="107" t="s">
        <v>65</v>
      </c>
      <c r="C24" s="107" t="s">
        <v>66</v>
      </c>
      <c r="D24" s="101"/>
      <c r="E24" s="5" t="s">
        <v>19</v>
      </c>
      <c r="F24" s="13" t="s">
        <v>60</v>
      </c>
      <c r="G24" s="9" t="s">
        <v>21</v>
      </c>
      <c r="H24" s="7" t="s">
        <v>28</v>
      </c>
      <c r="I24" s="49"/>
      <c r="J24" s="49"/>
      <c r="K24" s="60">
        <v>157</v>
      </c>
      <c r="L24" s="61" t="s">
        <v>67</v>
      </c>
      <c r="M24" s="69"/>
      <c r="N24" s="69">
        <f t="shared" si="11"/>
        <v>0</v>
      </c>
      <c r="O24" s="76"/>
      <c r="P24" s="76">
        <f t="shared" si="1"/>
        <v>0</v>
      </c>
      <c r="Q24" s="23"/>
      <c r="R24" s="23">
        <f t="shared" si="0"/>
        <v>0</v>
      </c>
      <c r="S24" s="82"/>
      <c r="T24" s="82"/>
      <c r="U24" s="49"/>
      <c r="V24" s="63"/>
      <c r="W24" s="71">
        <v>24</v>
      </c>
      <c r="X24" s="76"/>
      <c r="Y24" s="23"/>
      <c r="Z24" s="82"/>
      <c r="AA24" s="21">
        <f t="shared" si="2"/>
        <v>157</v>
      </c>
      <c r="AB24" s="22">
        <v>24</v>
      </c>
      <c r="AC24" s="95">
        <f t="shared" si="3"/>
        <v>0</v>
      </c>
      <c r="AD24" s="95">
        <f t="shared" si="4"/>
        <v>0</v>
      </c>
      <c r="AE24" s="95">
        <f t="shared" si="5"/>
        <v>1</v>
      </c>
      <c r="AF24" s="95">
        <f t="shared" si="6"/>
        <v>0</v>
      </c>
      <c r="AG24" s="95">
        <f t="shared" si="7"/>
        <v>0</v>
      </c>
      <c r="AH24" s="95">
        <f t="shared" si="8"/>
        <v>0</v>
      </c>
      <c r="AI24" s="95">
        <f t="shared" si="9"/>
        <v>0</v>
      </c>
      <c r="AJ24" s="95">
        <f t="shared" si="10"/>
        <v>0</v>
      </c>
    </row>
    <row r="25" spans="1:36" ht="9.75" customHeight="1">
      <c r="A25" s="102">
        <v>4</v>
      </c>
      <c r="B25" s="107" t="s">
        <v>68</v>
      </c>
      <c r="C25" s="107" t="s">
        <v>69</v>
      </c>
      <c r="D25" s="101"/>
      <c r="E25" s="5" t="s">
        <v>19</v>
      </c>
      <c r="F25" s="13" t="s">
        <v>60</v>
      </c>
      <c r="G25" s="9" t="s">
        <v>21</v>
      </c>
      <c r="H25" s="7" t="s">
        <v>28</v>
      </c>
      <c r="I25" s="49"/>
      <c r="J25" s="49"/>
      <c r="K25" s="60">
        <v>137</v>
      </c>
      <c r="L25" s="61" t="s">
        <v>70</v>
      </c>
      <c r="M25" s="69"/>
      <c r="N25" s="69">
        <f t="shared" si="11"/>
        <v>0</v>
      </c>
      <c r="O25" s="76"/>
      <c r="P25" s="76">
        <f t="shared" si="1"/>
        <v>0</v>
      </c>
      <c r="Q25" s="23"/>
      <c r="R25" s="23">
        <f t="shared" si="0"/>
        <v>0</v>
      </c>
      <c r="S25" s="82"/>
      <c r="T25" s="82"/>
      <c r="U25" s="49"/>
      <c r="V25" s="63"/>
      <c r="W25" s="71">
        <v>21</v>
      </c>
      <c r="X25" s="76"/>
      <c r="Y25" s="23"/>
      <c r="Z25" s="82"/>
      <c r="AA25" s="21">
        <f t="shared" si="2"/>
        <v>137</v>
      </c>
      <c r="AB25" s="22">
        <v>21</v>
      </c>
      <c r="AC25" s="95">
        <f t="shared" si="3"/>
        <v>0</v>
      </c>
      <c r="AD25" s="95">
        <f t="shared" si="4"/>
        <v>0</v>
      </c>
      <c r="AE25" s="95">
        <f t="shared" si="5"/>
        <v>0</v>
      </c>
      <c r="AF25" s="95">
        <f t="shared" si="6"/>
        <v>1</v>
      </c>
      <c r="AG25" s="95">
        <f t="shared" si="7"/>
        <v>0</v>
      </c>
      <c r="AH25" s="95">
        <f t="shared" si="8"/>
        <v>0</v>
      </c>
      <c r="AI25" s="95">
        <f t="shared" si="9"/>
        <v>0</v>
      </c>
      <c r="AJ25" s="95">
        <f t="shared" si="10"/>
        <v>0</v>
      </c>
    </row>
    <row r="26" spans="1:36" ht="9.75" customHeight="1">
      <c r="A26" s="102">
        <v>1</v>
      </c>
      <c r="B26" s="107" t="s">
        <v>71</v>
      </c>
      <c r="C26" s="107" t="s">
        <v>72</v>
      </c>
      <c r="D26" s="100" t="s">
        <v>73</v>
      </c>
      <c r="E26" s="6" t="s">
        <v>35</v>
      </c>
      <c r="F26" s="13" t="s">
        <v>60</v>
      </c>
      <c r="G26" s="9" t="s">
        <v>21</v>
      </c>
      <c r="H26" s="7" t="s">
        <v>74</v>
      </c>
      <c r="I26" s="47">
        <v>277</v>
      </c>
      <c r="J26" s="48" t="s">
        <v>75</v>
      </c>
      <c r="K26" s="60">
        <v>213</v>
      </c>
      <c r="L26" s="61" t="s">
        <v>76</v>
      </c>
      <c r="M26" s="69">
        <v>213</v>
      </c>
      <c r="N26" s="69">
        <f t="shared" si="11"/>
        <v>5.325</v>
      </c>
      <c r="O26" s="76">
        <v>258</v>
      </c>
      <c r="P26" s="76">
        <f t="shared" si="1"/>
        <v>6.45</v>
      </c>
      <c r="Q26" s="23">
        <v>319</v>
      </c>
      <c r="R26" s="23">
        <f>Q26/20/2</f>
        <v>7.975</v>
      </c>
      <c r="S26" s="82"/>
      <c r="T26" s="82"/>
      <c r="U26" s="50">
        <v>30</v>
      </c>
      <c r="V26" s="62">
        <v>30</v>
      </c>
      <c r="W26" s="69">
        <v>30</v>
      </c>
      <c r="X26" s="76">
        <v>30</v>
      </c>
      <c r="Y26" s="23"/>
      <c r="Z26" s="82"/>
      <c r="AA26" s="21">
        <f t="shared" si="2"/>
        <v>1280</v>
      </c>
      <c r="AB26" s="22">
        <v>60</v>
      </c>
      <c r="AC26" s="95">
        <f t="shared" si="3"/>
        <v>4</v>
      </c>
      <c r="AD26" s="95">
        <f t="shared" si="4"/>
        <v>0</v>
      </c>
      <c r="AE26" s="95">
        <f t="shared" si="5"/>
        <v>0</v>
      </c>
      <c r="AF26" s="95">
        <f t="shared" si="6"/>
        <v>0</v>
      </c>
      <c r="AG26" s="95">
        <f t="shared" si="7"/>
        <v>0</v>
      </c>
      <c r="AH26" s="95">
        <f t="shared" si="8"/>
        <v>0</v>
      </c>
      <c r="AI26" s="95">
        <f t="shared" si="9"/>
        <v>0</v>
      </c>
      <c r="AJ26" s="95">
        <f t="shared" si="10"/>
        <v>0</v>
      </c>
    </row>
    <row r="27" spans="1:36" ht="9.75" customHeight="1">
      <c r="A27" s="102">
        <v>2</v>
      </c>
      <c r="B27" s="107" t="s">
        <v>77</v>
      </c>
      <c r="C27" s="107" t="s">
        <v>78</v>
      </c>
      <c r="D27" s="100" t="s">
        <v>79</v>
      </c>
      <c r="E27" s="6" t="s">
        <v>35</v>
      </c>
      <c r="F27" s="13" t="s">
        <v>60</v>
      </c>
      <c r="G27" s="9" t="s">
        <v>21</v>
      </c>
      <c r="H27" s="7" t="s">
        <v>80</v>
      </c>
      <c r="I27" s="49"/>
      <c r="J27" s="49"/>
      <c r="K27" s="60">
        <v>189</v>
      </c>
      <c r="L27" s="61" t="s">
        <v>81</v>
      </c>
      <c r="M27" s="69"/>
      <c r="N27" s="69">
        <f t="shared" si="11"/>
        <v>0</v>
      </c>
      <c r="O27" s="76"/>
      <c r="P27" s="76">
        <f t="shared" si="1"/>
        <v>0</v>
      </c>
      <c r="Q27" s="23"/>
      <c r="R27" s="23">
        <f t="shared" si="0"/>
        <v>0</v>
      </c>
      <c r="S27" s="82"/>
      <c r="T27" s="82"/>
      <c r="U27" s="49"/>
      <c r="V27" s="62">
        <v>27</v>
      </c>
      <c r="W27" s="69"/>
      <c r="X27" s="76"/>
      <c r="Y27" s="23"/>
      <c r="Z27" s="82"/>
      <c r="AA27" s="21">
        <f t="shared" si="2"/>
        <v>189</v>
      </c>
      <c r="AB27" s="22">
        <v>27</v>
      </c>
      <c r="AC27" s="95">
        <f t="shared" si="3"/>
        <v>0</v>
      </c>
      <c r="AD27" s="95">
        <f t="shared" si="4"/>
        <v>1</v>
      </c>
      <c r="AE27" s="95">
        <f t="shared" si="5"/>
        <v>0</v>
      </c>
      <c r="AF27" s="95">
        <f t="shared" si="6"/>
        <v>0</v>
      </c>
      <c r="AG27" s="95">
        <f t="shared" si="7"/>
        <v>0</v>
      </c>
      <c r="AH27" s="95">
        <f t="shared" si="8"/>
        <v>0</v>
      </c>
      <c r="AI27" s="95">
        <f t="shared" si="9"/>
        <v>0</v>
      </c>
      <c r="AJ27" s="95">
        <f t="shared" si="10"/>
        <v>0</v>
      </c>
    </row>
    <row r="28" spans="1:36" ht="9.75" customHeight="1">
      <c r="A28" s="102">
        <v>3</v>
      </c>
      <c r="B28" s="107" t="s">
        <v>82</v>
      </c>
      <c r="C28" s="107" t="s">
        <v>78</v>
      </c>
      <c r="D28" s="101"/>
      <c r="E28" s="6" t="s">
        <v>35</v>
      </c>
      <c r="F28" s="13" t="s">
        <v>60</v>
      </c>
      <c r="G28" s="9" t="s">
        <v>21</v>
      </c>
      <c r="H28" s="7" t="s">
        <v>83</v>
      </c>
      <c r="I28" s="50">
        <v>91</v>
      </c>
      <c r="J28" s="48" t="s">
        <v>84</v>
      </c>
      <c r="K28" s="63"/>
      <c r="L28" s="63"/>
      <c r="M28" s="69"/>
      <c r="N28" s="69">
        <f t="shared" si="11"/>
        <v>0</v>
      </c>
      <c r="O28" s="76"/>
      <c r="P28" s="76">
        <f t="shared" si="1"/>
        <v>0</v>
      </c>
      <c r="Q28" s="23"/>
      <c r="R28" s="23">
        <f t="shared" si="0"/>
        <v>0</v>
      </c>
      <c r="S28" s="82"/>
      <c r="T28" s="82"/>
      <c r="U28" s="50">
        <v>27</v>
      </c>
      <c r="V28" s="63"/>
      <c r="W28" s="69"/>
      <c r="X28" s="76"/>
      <c r="Y28" s="23"/>
      <c r="Z28" s="82"/>
      <c r="AA28" s="21">
        <f t="shared" si="2"/>
        <v>91</v>
      </c>
      <c r="AB28" s="22">
        <v>27</v>
      </c>
      <c r="AC28" s="95">
        <f t="shared" si="3"/>
        <v>0</v>
      </c>
      <c r="AD28" s="95">
        <f t="shared" si="4"/>
        <v>1</v>
      </c>
      <c r="AE28" s="95">
        <f t="shared" si="5"/>
        <v>0</v>
      </c>
      <c r="AF28" s="95">
        <f t="shared" si="6"/>
        <v>0</v>
      </c>
      <c r="AG28" s="95">
        <f t="shared" si="7"/>
        <v>0</v>
      </c>
      <c r="AH28" s="95">
        <f t="shared" si="8"/>
        <v>0</v>
      </c>
      <c r="AI28" s="95">
        <f t="shared" si="9"/>
        <v>0</v>
      </c>
      <c r="AJ28" s="95">
        <f t="shared" si="10"/>
        <v>0</v>
      </c>
    </row>
    <row r="29" spans="1:36" ht="9.75" customHeight="1">
      <c r="A29" s="102"/>
      <c r="B29" s="107" t="s">
        <v>510</v>
      </c>
      <c r="C29" s="107" t="s">
        <v>511</v>
      </c>
      <c r="D29" s="101" t="s">
        <v>507</v>
      </c>
      <c r="E29" s="6" t="s">
        <v>471</v>
      </c>
      <c r="F29" s="13" t="s">
        <v>60</v>
      </c>
      <c r="G29" s="9" t="s">
        <v>21</v>
      </c>
      <c r="H29" s="7" t="s">
        <v>512</v>
      </c>
      <c r="I29" s="50"/>
      <c r="J29" s="48"/>
      <c r="K29" s="63"/>
      <c r="L29" s="63"/>
      <c r="M29" s="69"/>
      <c r="N29" s="69">
        <f t="shared" si="11"/>
        <v>0</v>
      </c>
      <c r="O29" s="76">
        <v>217</v>
      </c>
      <c r="P29" s="76">
        <f t="shared" si="1"/>
        <v>5.425</v>
      </c>
      <c r="Q29" s="23"/>
      <c r="R29" s="23"/>
      <c r="S29" s="82"/>
      <c r="T29" s="82"/>
      <c r="U29" s="50"/>
      <c r="V29" s="63"/>
      <c r="W29" s="69"/>
      <c r="X29" s="76">
        <v>27</v>
      </c>
      <c r="Y29" s="23"/>
      <c r="Z29" s="82"/>
      <c r="AA29" s="21">
        <f t="shared" si="2"/>
        <v>217</v>
      </c>
      <c r="AB29" s="22"/>
      <c r="AC29" s="95">
        <f t="shared" si="3"/>
        <v>0</v>
      </c>
      <c r="AD29" s="95">
        <f t="shared" si="4"/>
        <v>1</v>
      </c>
      <c r="AE29" s="95">
        <f t="shared" si="5"/>
        <v>0</v>
      </c>
      <c r="AF29" s="95">
        <f t="shared" si="6"/>
        <v>0</v>
      </c>
      <c r="AG29" s="95">
        <f t="shared" si="7"/>
        <v>0</v>
      </c>
      <c r="AH29" s="95">
        <f t="shared" si="8"/>
        <v>0</v>
      </c>
      <c r="AI29" s="95">
        <f t="shared" si="9"/>
        <v>0</v>
      </c>
      <c r="AJ29" s="95">
        <f t="shared" si="10"/>
        <v>0</v>
      </c>
    </row>
    <row r="30" spans="1:36" ht="9.75" customHeight="1">
      <c r="A30" s="102">
        <v>1</v>
      </c>
      <c r="B30" s="107" t="s">
        <v>85</v>
      </c>
      <c r="C30" s="107" t="s">
        <v>86</v>
      </c>
      <c r="D30" s="100" t="s">
        <v>87</v>
      </c>
      <c r="E30" s="5" t="s">
        <v>19</v>
      </c>
      <c r="F30" s="87" t="s">
        <v>88</v>
      </c>
      <c r="G30" s="87" t="s">
        <v>21</v>
      </c>
      <c r="H30" s="7" t="s">
        <v>74</v>
      </c>
      <c r="I30" s="47">
        <v>284</v>
      </c>
      <c r="J30" s="48" t="s">
        <v>89</v>
      </c>
      <c r="K30" s="60">
        <v>209</v>
      </c>
      <c r="L30" s="61" t="s">
        <v>90</v>
      </c>
      <c r="M30" s="69">
        <v>201</v>
      </c>
      <c r="N30" s="69">
        <f t="shared" si="11"/>
        <v>5.025</v>
      </c>
      <c r="O30" s="76"/>
      <c r="P30" s="76">
        <f t="shared" si="1"/>
        <v>0</v>
      </c>
      <c r="Q30" s="23">
        <v>274</v>
      </c>
      <c r="R30" s="23">
        <f t="shared" si="0"/>
        <v>6.85</v>
      </c>
      <c r="S30" s="82"/>
      <c r="T30" s="82"/>
      <c r="U30" s="50">
        <v>30</v>
      </c>
      <c r="V30" s="62">
        <v>30</v>
      </c>
      <c r="W30" s="69">
        <v>30</v>
      </c>
      <c r="X30" s="76"/>
      <c r="Y30" s="23">
        <v>27</v>
      </c>
      <c r="Z30" s="82"/>
      <c r="AA30" s="21">
        <f t="shared" si="2"/>
        <v>968</v>
      </c>
      <c r="AB30" s="22">
        <v>60</v>
      </c>
      <c r="AC30" s="95">
        <f t="shared" si="3"/>
        <v>3</v>
      </c>
      <c r="AD30" s="95">
        <f t="shared" si="4"/>
        <v>1</v>
      </c>
      <c r="AE30" s="95">
        <f t="shared" si="5"/>
        <v>0</v>
      </c>
      <c r="AF30" s="95">
        <f t="shared" si="6"/>
        <v>0</v>
      </c>
      <c r="AG30" s="95">
        <f t="shared" si="7"/>
        <v>0</v>
      </c>
      <c r="AH30" s="95">
        <f t="shared" si="8"/>
        <v>0</v>
      </c>
      <c r="AI30" s="95">
        <f t="shared" si="9"/>
        <v>0</v>
      </c>
      <c r="AJ30" s="95">
        <f t="shared" si="10"/>
        <v>0</v>
      </c>
    </row>
    <row r="31" spans="1:36" ht="9.75" customHeight="1">
      <c r="A31" s="102">
        <v>2</v>
      </c>
      <c r="B31" s="107" t="s">
        <v>91</v>
      </c>
      <c r="C31" s="107" t="s">
        <v>92</v>
      </c>
      <c r="D31" s="100" t="s">
        <v>93</v>
      </c>
      <c r="E31" s="5" t="s">
        <v>19</v>
      </c>
      <c r="F31" s="87" t="s">
        <v>88</v>
      </c>
      <c r="G31" s="87" t="s">
        <v>21</v>
      </c>
      <c r="H31" s="7" t="s">
        <v>94</v>
      </c>
      <c r="I31" s="47">
        <v>253</v>
      </c>
      <c r="J31" s="48" t="s">
        <v>95</v>
      </c>
      <c r="K31" s="63"/>
      <c r="L31" s="63"/>
      <c r="M31" s="69"/>
      <c r="N31" s="69">
        <f t="shared" si="11"/>
        <v>0</v>
      </c>
      <c r="O31" s="76">
        <v>250</v>
      </c>
      <c r="P31" s="76">
        <f t="shared" si="1"/>
        <v>6.25</v>
      </c>
      <c r="Q31" s="23"/>
      <c r="R31" s="23">
        <f t="shared" si="0"/>
        <v>0</v>
      </c>
      <c r="S31" s="82"/>
      <c r="T31" s="82"/>
      <c r="U31" s="50">
        <v>27</v>
      </c>
      <c r="V31" s="63"/>
      <c r="W31" s="69"/>
      <c r="X31" s="76">
        <v>30</v>
      </c>
      <c r="Y31" s="23"/>
      <c r="Z31" s="82"/>
      <c r="AA31" s="21">
        <f t="shared" si="2"/>
        <v>503</v>
      </c>
      <c r="AB31" s="22">
        <v>27</v>
      </c>
      <c r="AC31" s="95">
        <f t="shared" si="3"/>
        <v>1</v>
      </c>
      <c r="AD31" s="95">
        <f t="shared" si="4"/>
        <v>1</v>
      </c>
      <c r="AE31" s="95">
        <f t="shared" si="5"/>
        <v>0</v>
      </c>
      <c r="AF31" s="95">
        <f t="shared" si="6"/>
        <v>0</v>
      </c>
      <c r="AG31" s="95">
        <f t="shared" si="7"/>
        <v>0</v>
      </c>
      <c r="AH31" s="95">
        <f t="shared" si="8"/>
        <v>0</v>
      </c>
      <c r="AI31" s="95">
        <f t="shared" si="9"/>
        <v>0</v>
      </c>
      <c r="AJ31" s="95">
        <f t="shared" si="10"/>
        <v>0</v>
      </c>
    </row>
    <row r="32" spans="1:36" ht="9.75" customHeight="1">
      <c r="A32" s="102">
        <v>3</v>
      </c>
      <c r="B32" s="107" t="s">
        <v>96</v>
      </c>
      <c r="C32" s="107" t="s">
        <v>97</v>
      </c>
      <c r="D32" s="100" t="s">
        <v>98</v>
      </c>
      <c r="E32" s="5" t="s">
        <v>19</v>
      </c>
      <c r="F32" s="87" t="s">
        <v>88</v>
      </c>
      <c r="G32" s="87" t="s">
        <v>21</v>
      </c>
      <c r="H32" s="7" t="s">
        <v>99</v>
      </c>
      <c r="I32" s="49"/>
      <c r="J32" s="49"/>
      <c r="K32" s="60">
        <v>152</v>
      </c>
      <c r="L32" s="61" t="s">
        <v>23</v>
      </c>
      <c r="M32" s="69">
        <v>152</v>
      </c>
      <c r="N32" s="69">
        <f t="shared" si="11"/>
        <v>3.8</v>
      </c>
      <c r="O32" s="76">
        <v>214</v>
      </c>
      <c r="P32" s="76">
        <f t="shared" si="1"/>
        <v>5.35</v>
      </c>
      <c r="Q32" s="23">
        <v>308</v>
      </c>
      <c r="R32" s="23">
        <f t="shared" si="0"/>
        <v>7.7</v>
      </c>
      <c r="S32" s="82"/>
      <c r="T32" s="82"/>
      <c r="U32" s="49"/>
      <c r="V32" s="62">
        <v>27</v>
      </c>
      <c r="W32" s="69">
        <v>27</v>
      </c>
      <c r="X32" s="76">
        <v>27</v>
      </c>
      <c r="Y32" s="23">
        <v>30</v>
      </c>
      <c r="Z32" s="82"/>
      <c r="AA32" s="21">
        <f t="shared" si="2"/>
        <v>826</v>
      </c>
      <c r="AB32" s="22">
        <v>27</v>
      </c>
      <c r="AC32" s="95">
        <f t="shared" si="3"/>
        <v>1</v>
      </c>
      <c r="AD32" s="95">
        <f t="shared" si="4"/>
        <v>3</v>
      </c>
      <c r="AE32" s="95">
        <f t="shared" si="5"/>
        <v>0</v>
      </c>
      <c r="AF32" s="95">
        <f t="shared" si="6"/>
        <v>0</v>
      </c>
      <c r="AG32" s="95">
        <f t="shared" si="7"/>
        <v>0</v>
      </c>
      <c r="AH32" s="95">
        <f t="shared" si="8"/>
        <v>0</v>
      </c>
      <c r="AI32" s="95">
        <f t="shared" si="9"/>
        <v>0</v>
      </c>
      <c r="AJ32" s="95">
        <f t="shared" si="10"/>
        <v>0</v>
      </c>
    </row>
    <row r="33" spans="1:36" ht="9.75" customHeight="1">
      <c r="A33" s="102"/>
      <c r="B33" s="107" t="s">
        <v>461</v>
      </c>
      <c r="C33" s="107" t="s">
        <v>205</v>
      </c>
      <c r="D33" s="100" t="s">
        <v>462</v>
      </c>
      <c r="E33" s="5" t="s">
        <v>19</v>
      </c>
      <c r="F33" s="87" t="s">
        <v>88</v>
      </c>
      <c r="G33" s="87" t="s">
        <v>21</v>
      </c>
      <c r="H33" s="7" t="s">
        <v>285</v>
      </c>
      <c r="I33" s="49"/>
      <c r="J33" s="49"/>
      <c r="K33" s="60"/>
      <c r="L33" s="61"/>
      <c r="M33" s="69">
        <v>141</v>
      </c>
      <c r="N33" s="69">
        <f t="shared" si="11"/>
        <v>3.525</v>
      </c>
      <c r="O33" s="76">
        <v>163</v>
      </c>
      <c r="P33" s="76">
        <f t="shared" si="1"/>
        <v>4.075</v>
      </c>
      <c r="Q33" s="23">
        <v>257</v>
      </c>
      <c r="R33" s="23">
        <f t="shared" si="0"/>
        <v>6.425</v>
      </c>
      <c r="S33" s="82"/>
      <c r="T33" s="82"/>
      <c r="U33" s="49"/>
      <c r="V33" s="62"/>
      <c r="W33" s="69">
        <v>24</v>
      </c>
      <c r="X33" s="76">
        <v>24</v>
      </c>
      <c r="Y33" s="23">
        <v>24</v>
      </c>
      <c r="Z33" s="82"/>
      <c r="AA33" s="21">
        <f t="shared" si="2"/>
        <v>561</v>
      </c>
      <c r="AB33" s="22"/>
      <c r="AC33" s="95">
        <f t="shared" si="3"/>
        <v>0</v>
      </c>
      <c r="AD33" s="95">
        <f t="shared" si="4"/>
        <v>0</v>
      </c>
      <c r="AE33" s="95">
        <f t="shared" si="5"/>
        <v>3</v>
      </c>
      <c r="AF33" s="95">
        <f t="shared" si="6"/>
        <v>0</v>
      </c>
      <c r="AG33" s="95">
        <f t="shared" si="7"/>
        <v>0</v>
      </c>
      <c r="AH33" s="95">
        <f t="shared" si="8"/>
        <v>0</v>
      </c>
      <c r="AI33" s="95">
        <f t="shared" si="9"/>
        <v>0</v>
      </c>
      <c r="AJ33" s="95">
        <f t="shared" si="10"/>
        <v>0</v>
      </c>
    </row>
    <row r="34" spans="1:36" ht="9.75" customHeight="1">
      <c r="A34" s="102">
        <v>1</v>
      </c>
      <c r="B34" s="107" t="s">
        <v>100</v>
      </c>
      <c r="C34" s="107" t="s">
        <v>101</v>
      </c>
      <c r="D34" s="100" t="s">
        <v>102</v>
      </c>
      <c r="E34" s="5" t="s">
        <v>19</v>
      </c>
      <c r="F34" s="13" t="s">
        <v>60</v>
      </c>
      <c r="G34" s="9" t="s">
        <v>103</v>
      </c>
      <c r="H34" s="7" t="s">
        <v>104</v>
      </c>
      <c r="I34" s="47">
        <v>199</v>
      </c>
      <c r="J34" s="48" t="s">
        <v>105</v>
      </c>
      <c r="K34" s="60">
        <v>187</v>
      </c>
      <c r="L34" s="61" t="s">
        <v>106</v>
      </c>
      <c r="M34" s="69"/>
      <c r="N34" s="69">
        <f t="shared" si="11"/>
        <v>0</v>
      </c>
      <c r="O34" s="76"/>
      <c r="P34" s="76">
        <f t="shared" si="1"/>
        <v>0</v>
      </c>
      <c r="Q34" s="23"/>
      <c r="R34" s="23">
        <f t="shared" si="0"/>
        <v>0</v>
      </c>
      <c r="S34" s="82"/>
      <c r="T34" s="82"/>
      <c r="U34" s="50">
        <v>30</v>
      </c>
      <c r="V34" s="62">
        <v>30</v>
      </c>
      <c r="W34" s="69"/>
      <c r="X34" s="76"/>
      <c r="Y34" s="23"/>
      <c r="Z34" s="82"/>
      <c r="AA34" s="21">
        <f t="shared" si="2"/>
        <v>386</v>
      </c>
      <c r="AB34" s="22">
        <v>60</v>
      </c>
      <c r="AC34" s="95">
        <f t="shared" si="3"/>
        <v>2</v>
      </c>
      <c r="AD34" s="95">
        <f t="shared" si="4"/>
        <v>0</v>
      </c>
      <c r="AE34" s="95">
        <f t="shared" si="5"/>
        <v>0</v>
      </c>
      <c r="AF34" s="95">
        <f t="shared" si="6"/>
        <v>0</v>
      </c>
      <c r="AG34" s="95">
        <f t="shared" si="7"/>
        <v>0</v>
      </c>
      <c r="AH34" s="95">
        <f t="shared" si="8"/>
        <v>0</v>
      </c>
      <c r="AI34" s="95">
        <f t="shared" si="9"/>
        <v>0</v>
      </c>
      <c r="AJ34" s="95">
        <f t="shared" si="10"/>
        <v>0</v>
      </c>
    </row>
    <row r="35" spans="1:36" ht="9.75" customHeight="1">
      <c r="A35" s="102">
        <v>2</v>
      </c>
      <c r="B35" s="107" t="s">
        <v>107</v>
      </c>
      <c r="C35" s="107" t="s">
        <v>108</v>
      </c>
      <c r="D35" s="100" t="s">
        <v>109</v>
      </c>
      <c r="E35" s="5" t="s">
        <v>19</v>
      </c>
      <c r="F35" s="13" t="s">
        <v>60</v>
      </c>
      <c r="G35" s="9" t="s">
        <v>103</v>
      </c>
      <c r="H35" s="10"/>
      <c r="I35" s="47">
        <v>199</v>
      </c>
      <c r="J35" s="48" t="s">
        <v>110</v>
      </c>
      <c r="K35" s="60">
        <v>178</v>
      </c>
      <c r="L35" s="61" t="s">
        <v>111</v>
      </c>
      <c r="M35" s="69">
        <v>265</v>
      </c>
      <c r="N35" s="69">
        <f t="shared" si="11"/>
        <v>6.625</v>
      </c>
      <c r="O35" s="76"/>
      <c r="P35" s="76">
        <f t="shared" si="1"/>
        <v>0</v>
      </c>
      <c r="Q35" s="23"/>
      <c r="R35" s="23">
        <f t="shared" si="0"/>
        <v>0</v>
      </c>
      <c r="S35" s="82"/>
      <c r="T35" s="82"/>
      <c r="U35" s="50">
        <v>27</v>
      </c>
      <c r="V35" s="62">
        <v>24</v>
      </c>
      <c r="W35" s="69">
        <v>30</v>
      </c>
      <c r="X35" s="76"/>
      <c r="Y35" s="23"/>
      <c r="Z35" s="82"/>
      <c r="AA35" s="21">
        <f t="shared" si="2"/>
        <v>642</v>
      </c>
      <c r="AB35" s="22">
        <v>51</v>
      </c>
      <c r="AC35" s="95">
        <f t="shared" si="3"/>
        <v>1</v>
      </c>
      <c r="AD35" s="95">
        <f t="shared" si="4"/>
        <v>1</v>
      </c>
      <c r="AE35" s="95">
        <f t="shared" si="5"/>
        <v>1</v>
      </c>
      <c r="AF35" s="95">
        <f t="shared" si="6"/>
        <v>0</v>
      </c>
      <c r="AG35" s="95">
        <f t="shared" si="7"/>
        <v>0</v>
      </c>
      <c r="AH35" s="95">
        <f t="shared" si="8"/>
        <v>0</v>
      </c>
      <c r="AI35" s="95">
        <f t="shared" si="9"/>
        <v>0</v>
      </c>
      <c r="AJ35" s="95">
        <f t="shared" si="10"/>
        <v>0</v>
      </c>
    </row>
    <row r="36" spans="1:36" ht="9.75" customHeight="1">
      <c r="A36" s="102">
        <v>3</v>
      </c>
      <c r="B36" s="107" t="s">
        <v>112</v>
      </c>
      <c r="C36" s="107" t="s">
        <v>113</v>
      </c>
      <c r="D36" s="100" t="s">
        <v>114</v>
      </c>
      <c r="E36" s="5" t="s">
        <v>19</v>
      </c>
      <c r="F36" s="13" t="s">
        <v>60</v>
      </c>
      <c r="G36" s="9" t="s">
        <v>103</v>
      </c>
      <c r="H36" s="7" t="s">
        <v>115</v>
      </c>
      <c r="I36" s="47">
        <v>171</v>
      </c>
      <c r="J36" s="48" t="s">
        <v>116</v>
      </c>
      <c r="K36" s="60">
        <v>164</v>
      </c>
      <c r="L36" s="61" t="s">
        <v>117</v>
      </c>
      <c r="M36" s="69"/>
      <c r="N36" s="69">
        <f t="shared" si="11"/>
        <v>0</v>
      </c>
      <c r="O36" s="76"/>
      <c r="P36" s="76">
        <f t="shared" si="1"/>
        <v>0</v>
      </c>
      <c r="Q36" s="23"/>
      <c r="R36" s="23">
        <f t="shared" si="0"/>
        <v>0</v>
      </c>
      <c r="S36" s="82"/>
      <c r="T36" s="82"/>
      <c r="U36" s="50">
        <v>21</v>
      </c>
      <c r="V36" s="62">
        <v>21</v>
      </c>
      <c r="W36" s="69"/>
      <c r="X36" s="76"/>
      <c r="Y36" s="23"/>
      <c r="Z36" s="82"/>
      <c r="AA36" s="21">
        <f t="shared" si="2"/>
        <v>335</v>
      </c>
      <c r="AB36" s="22">
        <v>42</v>
      </c>
      <c r="AC36" s="95">
        <f t="shared" si="3"/>
        <v>0</v>
      </c>
      <c r="AD36" s="95">
        <f t="shared" si="4"/>
        <v>0</v>
      </c>
      <c r="AE36" s="95">
        <f t="shared" si="5"/>
        <v>0</v>
      </c>
      <c r="AF36" s="95">
        <f t="shared" si="6"/>
        <v>2</v>
      </c>
      <c r="AG36" s="95">
        <f t="shared" si="7"/>
        <v>0</v>
      </c>
      <c r="AH36" s="95">
        <f t="shared" si="8"/>
        <v>0</v>
      </c>
      <c r="AI36" s="95">
        <f t="shared" si="9"/>
        <v>0</v>
      </c>
      <c r="AJ36" s="95">
        <f t="shared" si="10"/>
        <v>0</v>
      </c>
    </row>
    <row r="37" spans="1:36" ht="9.75" customHeight="1">
      <c r="A37" s="102"/>
      <c r="B37" s="107" t="s">
        <v>513</v>
      </c>
      <c r="C37" s="107" t="s">
        <v>31</v>
      </c>
      <c r="D37" s="100" t="s">
        <v>507</v>
      </c>
      <c r="E37" s="5" t="s">
        <v>19</v>
      </c>
      <c r="F37" s="13" t="s">
        <v>60</v>
      </c>
      <c r="G37" s="9" t="s">
        <v>103</v>
      </c>
      <c r="H37" s="7" t="s">
        <v>514</v>
      </c>
      <c r="I37" s="47"/>
      <c r="J37" s="48"/>
      <c r="K37" s="60"/>
      <c r="L37" s="61"/>
      <c r="M37" s="69"/>
      <c r="N37" s="69">
        <f t="shared" si="11"/>
        <v>0</v>
      </c>
      <c r="O37" s="76">
        <v>336</v>
      </c>
      <c r="P37" s="76">
        <f t="shared" si="1"/>
        <v>8.4</v>
      </c>
      <c r="Q37" s="23"/>
      <c r="R37" s="23"/>
      <c r="S37" s="82"/>
      <c r="T37" s="82"/>
      <c r="U37" s="50"/>
      <c r="V37" s="62"/>
      <c r="W37" s="69"/>
      <c r="X37" s="76">
        <v>30</v>
      </c>
      <c r="Y37" s="23"/>
      <c r="Z37" s="82"/>
      <c r="AA37" s="21">
        <f t="shared" si="2"/>
        <v>336</v>
      </c>
      <c r="AB37" s="22"/>
      <c r="AC37" s="95">
        <f t="shared" si="3"/>
        <v>1</v>
      </c>
      <c r="AD37" s="95">
        <f t="shared" si="4"/>
        <v>0</v>
      </c>
      <c r="AE37" s="95">
        <f t="shared" si="5"/>
        <v>0</v>
      </c>
      <c r="AF37" s="95">
        <f t="shared" si="6"/>
        <v>0</v>
      </c>
      <c r="AG37" s="95">
        <f t="shared" si="7"/>
        <v>0</v>
      </c>
      <c r="AH37" s="95">
        <f t="shared" si="8"/>
        <v>0</v>
      </c>
      <c r="AI37" s="95">
        <f t="shared" si="9"/>
        <v>0</v>
      </c>
      <c r="AJ37" s="95">
        <f t="shared" si="10"/>
        <v>0</v>
      </c>
    </row>
    <row r="38" spans="1:36" ht="9.75" customHeight="1">
      <c r="A38" s="102"/>
      <c r="B38" s="107" t="s">
        <v>515</v>
      </c>
      <c r="C38" s="107" t="s">
        <v>273</v>
      </c>
      <c r="D38" s="100" t="s">
        <v>507</v>
      </c>
      <c r="E38" s="5" t="s">
        <v>19</v>
      </c>
      <c r="F38" s="13" t="s">
        <v>60</v>
      </c>
      <c r="G38" s="9" t="s">
        <v>103</v>
      </c>
      <c r="H38" s="7" t="s">
        <v>514</v>
      </c>
      <c r="I38" s="47"/>
      <c r="J38" s="48"/>
      <c r="K38" s="60"/>
      <c r="L38" s="61"/>
      <c r="M38" s="69"/>
      <c r="N38" s="69">
        <f t="shared" si="11"/>
        <v>0</v>
      </c>
      <c r="O38" s="76">
        <v>310</v>
      </c>
      <c r="P38" s="76">
        <f t="shared" si="1"/>
        <v>7.75</v>
      </c>
      <c r="Q38" s="23"/>
      <c r="R38" s="23"/>
      <c r="S38" s="82"/>
      <c r="T38" s="82"/>
      <c r="U38" s="50"/>
      <c r="V38" s="62"/>
      <c r="W38" s="69"/>
      <c r="X38" s="76">
        <v>27</v>
      </c>
      <c r="Y38" s="23"/>
      <c r="Z38" s="82"/>
      <c r="AA38" s="21">
        <f t="shared" si="2"/>
        <v>310</v>
      </c>
      <c r="AB38" s="22"/>
      <c r="AC38" s="95">
        <f t="shared" si="3"/>
        <v>0</v>
      </c>
      <c r="AD38" s="95">
        <f t="shared" si="4"/>
        <v>1</v>
      </c>
      <c r="AE38" s="95">
        <f t="shared" si="5"/>
        <v>0</v>
      </c>
      <c r="AF38" s="95">
        <f t="shared" si="6"/>
        <v>0</v>
      </c>
      <c r="AG38" s="95">
        <f t="shared" si="7"/>
        <v>0</v>
      </c>
      <c r="AH38" s="95">
        <f t="shared" si="8"/>
        <v>0</v>
      </c>
      <c r="AI38" s="95">
        <f t="shared" si="9"/>
        <v>0</v>
      </c>
      <c r="AJ38" s="95">
        <f t="shared" si="10"/>
        <v>0</v>
      </c>
    </row>
    <row r="39" spans="1:36" ht="9.75" customHeight="1">
      <c r="A39" s="102">
        <v>4</v>
      </c>
      <c r="B39" s="107" t="s">
        <v>118</v>
      </c>
      <c r="C39" s="107" t="s">
        <v>31</v>
      </c>
      <c r="D39" s="100" t="s">
        <v>119</v>
      </c>
      <c r="E39" s="5" t="s">
        <v>19</v>
      </c>
      <c r="F39" s="13" t="s">
        <v>60</v>
      </c>
      <c r="G39" s="9" t="s">
        <v>103</v>
      </c>
      <c r="H39" s="7" t="s">
        <v>28</v>
      </c>
      <c r="I39" s="47">
        <v>110</v>
      </c>
      <c r="J39" s="48" t="s">
        <v>120</v>
      </c>
      <c r="K39" s="60">
        <v>154</v>
      </c>
      <c r="L39" s="61" t="s">
        <v>121</v>
      </c>
      <c r="M39" s="69">
        <v>226</v>
      </c>
      <c r="N39" s="69">
        <f t="shared" si="11"/>
        <v>5.65</v>
      </c>
      <c r="O39" s="76">
        <v>296</v>
      </c>
      <c r="P39" s="76">
        <f t="shared" si="1"/>
        <v>7.4</v>
      </c>
      <c r="Q39" s="23"/>
      <c r="R39" s="23">
        <f t="shared" si="0"/>
        <v>0</v>
      </c>
      <c r="S39" s="82"/>
      <c r="T39" s="82"/>
      <c r="U39" s="50">
        <v>18</v>
      </c>
      <c r="V39" s="62">
        <v>18</v>
      </c>
      <c r="W39" s="69">
        <v>27</v>
      </c>
      <c r="X39" s="76">
        <v>24</v>
      </c>
      <c r="Y39" s="23"/>
      <c r="Z39" s="82"/>
      <c r="AA39" s="21">
        <f t="shared" si="2"/>
        <v>786</v>
      </c>
      <c r="AB39" s="22">
        <v>36</v>
      </c>
      <c r="AC39" s="95">
        <f t="shared" si="3"/>
        <v>0</v>
      </c>
      <c r="AD39" s="95">
        <f t="shared" si="4"/>
        <v>1</v>
      </c>
      <c r="AE39" s="95">
        <f t="shared" si="5"/>
        <v>1</v>
      </c>
      <c r="AF39" s="95">
        <f t="shared" si="6"/>
        <v>0</v>
      </c>
      <c r="AG39" s="95">
        <f t="shared" si="7"/>
        <v>2</v>
      </c>
      <c r="AH39" s="95">
        <f t="shared" si="8"/>
        <v>0</v>
      </c>
      <c r="AI39" s="95">
        <f t="shared" si="9"/>
        <v>0</v>
      </c>
      <c r="AJ39" s="95">
        <f t="shared" si="10"/>
        <v>0</v>
      </c>
    </row>
    <row r="40" spans="1:36" ht="9.75" customHeight="1">
      <c r="A40" s="102">
        <v>5</v>
      </c>
      <c r="B40" s="107" t="s">
        <v>122</v>
      </c>
      <c r="C40" s="107" t="s">
        <v>123</v>
      </c>
      <c r="D40" s="100" t="s">
        <v>124</v>
      </c>
      <c r="E40" s="5" t="s">
        <v>19</v>
      </c>
      <c r="F40" s="13" t="s">
        <v>60</v>
      </c>
      <c r="G40" s="9" t="s">
        <v>103</v>
      </c>
      <c r="H40" s="9" t="s">
        <v>445</v>
      </c>
      <c r="I40" s="49"/>
      <c r="J40" s="49"/>
      <c r="K40" s="60">
        <v>178</v>
      </c>
      <c r="L40" s="61" t="s">
        <v>111</v>
      </c>
      <c r="M40" s="69"/>
      <c r="N40" s="69">
        <f t="shared" si="11"/>
        <v>0</v>
      </c>
      <c r="O40" s="76"/>
      <c r="P40" s="76">
        <f t="shared" si="1"/>
        <v>0</v>
      </c>
      <c r="Q40" s="23"/>
      <c r="R40" s="23">
        <f t="shared" si="0"/>
        <v>0</v>
      </c>
      <c r="S40" s="82"/>
      <c r="T40" s="82"/>
      <c r="U40" s="49"/>
      <c r="V40" s="62">
        <v>27</v>
      </c>
      <c r="W40" s="69"/>
      <c r="X40" s="76"/>
      <c r="Y40" s="23"/>
      <c r="Z40" s="82"/>
      <c r="AA40" s="21">
        <f t="shared" si="2"/>
        <v>178</v>
      </c>
      <c r="AB40" s="22">
        <v>27</v>
      </c>
      <c r="AC40" s="95">
        <f t="shared" si="3"/>
        <v>0</v>
      </c>
      <c r="AD40" s="95">
        <f t="shared" si="4"/>
        <v>1</v>
      </c>
      <c r="AE40" s="95">
        <f t="shared" si="5"/>
        <v>0</v>
      </c>
      <c r="AF40" s="95">
        <f t="shared" si="6"/>
        <v>0</v>
      </c>
      <c r="AG40" s="95">
        <f t="shared" si="7"/>
        <v>0</v>
      </c>
      <c r="AH40" s="95">
        <f t="shared" si="8"/>
        <v>0</v>
      </c>
      <c r="AI40" s="95">
        <f t="shared" si="9"/>
        <v>0</v>
      </c>
      <c r="AJ40" s="95">
        <f t="shared" si="10"/>
        <v>0</v>
      </c>
    </row>
    <row r="41" spans="1:36" ht="9.75" customHeight="1">
      <c r="A41" s="102">
        <v>6</v>
      </c>
      <c r="B41" s="107" t="s">
        <v>125</v>
      </c>
      <c r="C41" s="107" t="s">
        <v>126</v>
      </c>
      <c r="D41" s="100" t="s">
        <v>127</v>
      </c>
      <c r="E41" s="5" t="s">
        <v>19</v>
      </c>
      <c r="F41" s="13" t="s">
        <v>60</v>
      </c>
      <c r="G41" s="9" t="s">
        <v>103</v>
      </c>
      <c r="H41" s="7" t="s">
        <v>444</v>
      </c>
      <c r="I41" s="47">
        <v>194</v>
      </c>
      <c r="J41" s="48" t="s">
        <v>128</v>
      </c>
      <c r="K41" s="63"/>
      <c r="L41" s="63"/>
      <c r="M41" s="69"/>
      <c r="N41" s="69">
        <f t="shared" si="11"/>
        <v>0</v>
      </c>
      <c r="O41" s="76"/>
      <c r="P41" s="76">
        <f t="shared" si="1"/>
        <v>0</v>
      </c>
      <c r="Q41" s="23"/>
      <c r="R41" s="23">
        <f t="shared" si="0"/>
        <v>0</v>
      </c>
      <c r="S41" s="82"/>
      <c r="T41" s="82"/>
      <c r="U41" s="50">
        <v>24</v>
      </c>
      <c r="V41" s="63"/>
      <c r="W41" s="69"/>
      <c r="X41" s="76"/>
      <c r="Y41" s="23"/>
      <c r="Z41" s="82"/>
      <c r="AA41" s="21">
        <f t="shared" si="2"/>
        <v>194</v>
      </c>
      <c r="AB41" s="22">
        <v>24</v>
      </c>
      <c r="AC41" s="95">
        <f t="shared" si="3"/>
        <v>0</v>
      </c>
      <c r="AD41" s="95">
        <f t="shared" si="4"/>
        <v>0</v>
      </c>
      <c r="AE41" s="95">
        <f t="shared" si="5"/>
        <v>1</v>
      </c>
      <c r="AF41" s="95">
        <f t="shared" si="6"/>
        <v>0</v>
      </c>
      <c r="AG41" s="95">
        <f t="shared" si="7"/>
        <v>0</v>
      </c>
      <c r="AH41" s="95">
        <f t="shared" si="8"/>
        <v>0</v>
      </c>
      <c r="AI41" s="95">
        <f t="shared" si="9"/>
        <v>0</v>
      </c>
      <c r="AJ41" s="95">
        <f t="shared" si="10"/>
        <v>0</v>
      </c>
    </row>
    <row r="42" spans="1:36" ht="9.75" customHeight="1">
      <c r="A42" s="102">
        <v>7</v>
      </c>
      <c r="B42" s="107" t="s">
        <v>129</v>
      </c>
      <c r="C42" s="107" t="s">
        <v>130</v>
      </c>
      <c r="D42" s="100" t="s">
        <v>131</v>
      </c>
      <c r="E42" s="5" t="s">
        <v>19</v>
      </c>
      <c r="F42" s="13" t="s">
        <v>60</v>
      </c>
      <c r="G42" s="9" t="s">
        <v>103</v>
      </c>
      <c r="H42" s="7" t="s">
        <v>80</v>
      </c>
      <c r="I42" s="49"/>
      <c r="J42" s="49"/>
      <c r="K42" s="60">
        <v>145</v>
      </c>
      <c r="L42" s="61" t="s">
        <v>132</v>
      </c>
      <c r="M42" s="69"/>
      <c r="N42" s="69">
        <f t="shared" si="11"/>
        <v>0</v>
      </c>
      <c r="O42" s="76"/>
      <c r="P42" s="76">
        <f t="shared" si="1"/>
        <v>0</v>
      </c>
      <c r="Q42" s="23"/>
      <c r="R42" s="23">
        <f t="shared" si="0"/>
        <v>0</v>
      </c>
      <c r="S42" s="82"/>
      <c r="T42" s="82"/>
      <c r="U42" s="49"/>
      <c r="V42" s="62">
        <v>15</v>
      </c>
      <c r="W42" s="69"/>
      <c r="X42" s="76"/>
      <c r="Y42" s="23"/>
      <c r="Z42" s="82"/>
      <c r="AA42" s="21">
        <f t="shared" si="2"/>
        <v>145</v>
      </c>
      <c r="AB42" s="22">
        <v>15</v>
      </c>
      <c r="AC42" s="95">
        <f t="shared" si="3"/>
        <v>0</v>
      </c>
      <c r="AD42" s="95">
        <f t="shared" si="4"/>
        <v>0</v>
      </c>
      <c r="AE42" s="95">
        <f t="shared" si="5"/>
        <v>0</v>
      </c>
      <c r="AF42" s="95">
        <f t="shared" si="6"/>
        <v>0</v>
      </c>
      <c r="AG42" s="95">
        <f t="shared" si="7"/>
        <v>0</v>
      </c>
      <c r="AH42" s="95">
        <f t="shared" si="8"/>
        <v>1</v>
      </c>
      <c r="AI42" s="95">
        <f t="shared" si="9"/>
        <v>0</v>
      </c>
      <c r="AJ42" s="95">
        <f t="shared" si="10"/>
        <v>0</v>
      </c>
    </row>
    <row r="43" spans="1:36" ht="9.75" customHeight="1">
      <c r="A43" s="102"/>
      <c r="B43" s="107" t="s">
        <v>463</v>
      </c>
      <c r="C43" s="107" t="s">
        <v>464</v>
      </c>
      <c r="D43" s="100" t="s">
        <v>507</v>
      </c>
      <c r="E43" s="5" t="s">
        <v>19</v>
      </c>
      <c r="F43" s="87" t="s">
        <v>88</v>
      </c>
      <c r="G43" s="87" t="s">
        <v>103</v>
      </c>
      <c r="H43" s="7" t="s">
        <v>465</v>
      </c>
      <c r="I43" s="49"/>
      <c r="J43" s="49"/>
      <c r="K43" s="60"/>
      <c r="L43" s="61"/>
      <c r="M43" s="69"/>
      <c r="N43" s="69">
        <f t="shared" si="11"/>
        <v>0</v>
      </c>
      <c r="O43" s="76"/>
      <c r="P43" s="76">
        <f t="shared" si="1"/>
        <v>0</v>
      </c>
      <c r="Q43" s="23">
        <v>363</v>
      </c>
      <c r="R43" s="23">
        <f t="shared" si="0"/>
        <v>9.075</v>
      </c>
      <c r="S43" s="82"/>
      <c r="T43" s="82"/>
      <c r="U43" s="49"/>
      <c r="V43" s="62"/>
      <c r="W43" s="69"/>
      <c r="X43" s="76"/>
      <c r="Y43" s="23">
        <v>30</v>
      </c>
      <c r="Z43" s="82"/>
      <c r="AA43" s="21">
        <f t="shared" si="2"/>
        <v>363</v>
      </c>
      <c r="AB43" s="22"/>
      <c r="AC43" s="95">
        <f t="shared" si="3"/>
        <v>1</v>
      </c>
      <c r="AD43" s="95">
        <f t="shared" si="4"/>
        <v>0</v>
      </c>
      <c r="AE43" s="95">
        <f t="shared" si="5"/>
        <v>0</v>
      </c>
      <c r="AF43" s="95">
        <f t="shared" si="6"/>
        <v>0</v>
      </c>
      <c r="AG43" s="95">
        <f t="shared" si="7"/>
        <v>0</v>
      </c>
      <c r="AH43" s="95">
        <f t="shared" si="8"/>
        <v>0</v>
      </c>
      <c r="AI43" s="95">
        <f t="shared" si="9"/>
        <v>0</v>
      </c>
      <c r="AJ43" s="95">
        <f t="shared" si="10"/>
        <v>0</v>
      </c>
    </row>
    <row r="44" spans="1:36" ht="9.75" customHeight="1">
      <c r="A44" s="102"/>
      <c r="B44" s="107" t="s">
        <v>516</v>
      </c>
      <c r="C44" s="107" t="s">
        <v>517</v>
      </c>
      <c r="D44" s="100" t="s">
        <v>518</v>
      </c>
      <c r="E44" s="5" t="s">
        <v>519</v>
      </c>
      <c r="F44" s="88" t="s">
        <v>39</v>
      </c>
      <c r="G44" s="88" t="s">
        <v>135</v>
      </c>
      <c r="H44" s="7"/>
      <c r="I44" s="49"/>
      <c r="J44" s="49"/>
      <c r="K44" s="60"/>
      <c r="L44" s="61"/>
      <c r="M44" s="69"/>
      <c r="N44" s="69">
        <f t="shared" si="11"/>
        <v>0</v>
      </c>
      <c r="O44" s="76">
        <v>351</v>
      </c>
      <c r="P44" s="76">
        <f t="shared" si="1"/>
        <v>8.775</v>
      </c>
      <c r="Q44" s="23"/>
      <c r="R44" s="23"/>
      <c r="S44" s="82"/>
      <c r="T44" s="82"/>
      <c r="U44" s="49"/>
      <c r="V44" s="62"/>
      <c r="W44" s="69"/>
      <c r="X44" s="76">
        <v>30</v>
      </c>
      <c r="Y44" s="23"/>
      <c r="Z44" s="82"/>
      <c r="AA44" s="21">
        <f t="shared" si="2"/>
        <v>351</v>
      </c>
      <c r="AB44" s="22"/>
      <c r="AC44" s="95">
        <f t="shared" si="3"/>
        <v>1</v>
      </c>
      <c r="AD44" s="95">
        <f t="shared" si="4"/>
        <v>0</v>
      </c>
      <c r="AE44" s="95">
        <f t="shared" si="5"/>
        <v>0</v>
      </c>
      <c r="AF44" s="95">
        <f t="shared" si="6"/>
        <v>0</v>
      </c>
      <c r="AG44" s="95">
        <f t="shared" si="7"/>
        <v>0</v>
      </c>
      <c r="AH44" s="95">
        <f t="shared" si="8"/>
        <v>0</v>
      </c>
      <c r="AI44" s="95">
        <f t="shared" si="9"/>
        <v>0</v>
      </c>
      <c r="AJ44" s="95">
        <f t="shared" si="10"/>
        <v>0</v>
      </c>
    </row>
    <row r="45" spans="1:36" ht="9.75" customHeight="1">
      <c r="A45" s="102"/>
      <c r="B45" s="107" t="s">
        <v>520</v>
      </c>
      <c r="C45" s="107" t="s">
        <v>521</v>
      </c>
      <c r="D45" s="100" t="s">
        <v>507</v>
      </c>
      <c r="E45" s="5" t="s">
        <v>19</v>
      </c>
      <c r="F45" s="89" t="s">
        <v>60</v>
      </c>
      <c r="G45" s="89" t="s">
        <v>135</v>
      </c>
      <c r="H45" s="7"/>
      <c r="I45" s="49"/>
      <c r="J45" s="49"/>
      <c r="K45" s="60"/>
      <c r="L45" s="61"/>
      <c r="M45" s="69"/>
      <c r="N45" s="69">
        <f t="shared" si="11"/>
        <v>0</v>
      </c>
      <c r="O45" s="76">
        <v>389</v>
      </c>
      <c r="P45" s="76">
        <f t="shared" si="1"/>
        <v>9.725</v>
      </c>
      <c r="Q45" s="23"/>
      <c r="R45" s="23"/>
      <c r="S45" s="82"/>
      <c r="T45" s="82"/>
      <c r="U45" s="49"/>
      <c r="V45" s="62"/>
      <c r="W45" s="69"/>
      <c r="X45" s="76">
        <v>30</v>
      </c>
      <c r="Y45" s="23"/>
      <c r="Z45" s="82"/>
      <c r="AA45" s="21">
        <f t="shared" si="2"/>
        <v>389</v>
      </c>
      <c r="AB45" s="22"/>
      <c r="AC45" s="95">
        <f t="shared" si="3"/>
        <v>1</v>
      </c>
      <c r="AD45" s="95">
        <f t="shared" si="4"/>
        <v>0</v>
      </c>
      <c r="AE45" s="95">
        <f t="shared" si="5"/>
        <v>0</v>
      </c>
      <c r="AF45" s="95">
        <f t="shared" si="6"/>
        <v>0</v>
      </c>
      <c r="AG45" s="95">
        <f t="shared" si="7"/>
        <v>0</v>
      </c>
      <c r="AH45" s="95">
        <f t="shared" si="8"/>
        <v>0</v>
      </c>
      <c r="AI45" s="95">
        <f t="shared" si="9"/>
        <v>0</v>
      </c>
      <c r="AJ45" s="95">
        <f t="shared" si="10"/>
        <v>0</v>
      </c>
    </row>
    <row r="46" spans="1:36" ht="9.75" customHeight="1">
      <c r="A46" s="102">
        <v>1</v>
      </c>
      <c r="B46" s="107" t="s">
        <v>133</v>
      </c>
      <c r="C46" s="107" t="s">
        <v>134</v>
      </c>
      <c r="D46" s="101"/>
      <c r="E46" s="5" t="s">
        <v>19</v>
      </c>
      <c r="F46" s="13" t="s">
        <v>60</v>
      </c>
      <c r="G46" s="9" t="s">
        <v>135</v>
      </c>
      <c r="H46" s="7" t="s">
        <v>136</v>
      </c>
      <c r="I46" s="47">
        <v>180</v>
      </c>
      <c r="J46" s="48" t="s">
        <v>137</v>
      </c>
      <c r="K46" s="63"/>
      <c r="L46" s="63"/>
      <c r="M46" s="69"/>
      <c r="N46" s="69">
        <f t="shared" si="11"/>
        <v>0</v>
      </c>
      <c r="O46" s="76">
        <v>176</v>
      </c>
      <c r="P46" s="76">
        <f t="shared" si="1"/>
        <v>4.4</v>
      </c>
      <c r="Q46" s="23"/>
      <c r="R46" s="23">
        <f t="shared" si="0"/>
        <v>0</v>
      </c>
      <c r="S46" s="82"/>
      <c r="T46" s="82"/>
      <c r="U46" s="50">
        <v>30</v>
      </c>
      <c r="V46" s="63"/>
      <c r="W46" s="69"/>
      <c r="X46" s="76">
        <v>27</v>
      </c>
      <c r="Y46" s="23"/>
      <c r="Z46" s="82"/>
      <c r="AA46" s="21">
        <f t="shared" si="2"/>
        <v>356</v>
      </c>
      <c r="AB46" s="22">
        <v>30</v>
      </c>
      <c r="AC46" s="95">
        <f t="shared" si="3"/>
        <v>1</v>
      </c>
      <c r="AD46" s="95">
        <f t="shared" si="4"/>
        <v>1</v>
      </c>
      <c r="AE46" s="95">
        <f t="shared" si="5"/>
        <v>0</v>
      </c>
      <c r="AF46" s="95">
        <f t="shared" si="6"/>
        <v>0</v>
      </c>
      <c r="AG46" s="95">
        <f t="shared" si="7"/>
        <v>0</v>
      </c>
      <c r="AH46" s="95">
        <f t="shared" si="8"/>
        <v>0</v>
      </c>
      <c r="AI46" s="95">
        <f t="shared" si="9"/>
        <v>0</v>
      </c>
      <c r="AJ46" s="95">
        <f t="shared" si="10"/>
        <v>0</v>
      </c>
    </row>
    <row r="47" spans="1:36" ht="9.75" customHeight="1">
      <c r="A47" s="102"/>
      <c r="B47" s="107" t="s">
        <v>152</v>
      </c>
      <c r="C47" s="107" t="s">
        <v>108</v>
      </c>
      <c r="D47" s="101" t="s">
        <v>109</v>
      </c>
      <c r="E47" s="5" t="s">
        <v>19</v>
      </c>
      <c r="F47" s="13" t="s">
        <v>60</v>
      </c>
      <c r="G47" s="9" t="s">
        <v>135</v>
      </c>
      <c r="H47" s="7"/>
      <c r="I47" s="47"/>
      <c r="J47" s="48"/>
      <c r="K47" s="63"/>
      <c r="L47" s="63"/>
      <c r="M47" s="69"/>
      <c r="N47" s="69">
        <f t="shared" si="11"/>
        <v>0</v>
      </c>
      <c r="O47" s="76"/>
      <c r="P47" s="76">
        <f t="shared" si="1"/>
        <v>0</v>
      </c>
      <c r="Q47" s="23">
        <v>392</v>
      </c>
      <c r="R47" s="23">
        <f t="shared" si="0"/>
        <v>9.8</v>
      </c>
      <c r="S47" s="82"/>
      <c r="T47" s="82"/>
      <c r="U47" s="50"/>
      <c r="V47" s="63"/>
      <c r="W47" s="69"/>
      <c r="X47" s="76"/>
      <c r="Y47" s="23">
        <v>30</v>
      </c>
      <c r="Z47" s="82"/>
      <c r="AA47" s="21">
        <f t="shared" si="2"/>
        <v>392</v>
      </c>
      <c r="AB47" s="22"/>
      <c r="AC47" s="95">
        <f t="shared" si="3"/>
        <v>1</v>
      </c>
      <c r="AD47" s="95">
        <f t="shared" si="4"/>
        <v>0</v>
      </c>
      <c r="AE47" s="95">
        <f t="shared" si="5"/>
        <v>0</v>
      </c>
      <c r="AF47" s="95">
        <f t="shared" si="6"/>
        <v>0</v>
      </c>
      <c r="AG47" s="95">
        <f t="shared" si="7"/>
        <v>0</v>
      </c>
      <c r="AH47" s="95">
        <f t="shared" si="8"/>
        <v>0</v>
      </c>
      <c r="AI47" s="95">
        <f t="shared" si="9"/>
        <v>0</v>
      </c>
      <c r="AJ47" s="95">
        <f t="shared" si="10"/>
        <v>0</v>
      </c>
    </row>
    <row r="48" spans="1:36" ht="9.75" customHeight="1">
      <c r="A48" s="102"/>
      <c r="B48" s="107" t="s">
        <v>522</v>
      </c>
      <c r="C48" s="107" t="s">
        <v>523</v>
      </c>
      <c r="D48" s="101" t="s">
        <v>524</v>
      </c>
      <c r="E48" s="5" t="s">
        <v>471</v>
      </c>
      <c r="F48" s="13" t="s">
        <v>60</v>
      </c>
      <c r="G48" s="9" t="s">
        <v>135</v>
      </c>
      <c r="H48" s="7" t="s">
        <v>505</v>
      </c>
      <c r="I48" s="47"/>
      <c r="J48" s="48"/>
      <c r="K48" s="63"/>
      <c r="L48" s="63"/>
      <c r="M48" s="69"/>
      <c r="N48" s="69">
        <f t="shared" si="11"/>
        <v>0</v>
      </c>
      <c r="O48" s="76">
        <v>316</v>
      </c>
      <c r="P48" s="76">
        <f t="shared" si="1"/>
        <v>7.9</v>
      </c>
      <c r="Q48" s="23"/>
      <c r="R48" s="23"/>
      <c r="S48" s="82"/>
      <c r="T48" s="82"/>
      <c r="U48" s="50"/>
      <c r="V48" s="63"/>
      <c r="W48" s="69"/>
      <c r="X48" s="76">
        <v>30</v>
      </c>
      <c r="Y48" s="23"/>
      <c r="Z48" s="82"/>
      <c r="AA48" s="21">
        <f t="shared" si="2"/>
        <v>316</v>
      </c>
      <c r="AB48" s="22"/>
      <c r="AC48" s="95">
        <f t="shared" si="3"/>
        <v>1</v>
      </c>
      <c r="AD48" s="95">
        <f t="shared" si="4"/>
        <v>0</v>
      </c>
      <c r="AE48" s="95">
        <f t="shared" si="5"/>
        <v>0</v>
      </c>
      <c r="AF48" s="95">
        <f t="shared" si="6"/>
        <v>0</v>
      </c>
      <c r="AG48" s="95">
        <f t="shared" si="7"/>
        <v>0</v>
      </c>
      <c r="AH48" s="95">
        <f t="shared" si="8"/>
        <v>0</v>
      </c>
      <c r="AI48" s="95">
        <f t="shared" si="9"/>
        <v>0</v>
      </c>
      <c r="AJ48" s="95">
        <f t="shared" si="10"/>
        <v>0</v>
      </c>
    </row>
    <row r="49" spans="1:36" ht="9.75" customHeight="1">
      <c r="A49" s="102">
        <v>1</v>
      </c>
      <c r="B49" s="107" t="s">
        <v>138</v>
      </c>
      <c r="C49" s="107" t="s">
        <v>139</v>
      </c>
      <c r="D49" s="100" t="s">
        <v>140</v>
      </c>
      <c r="E49" s="5" t="s">
        <v>19</v>
      </c>
      <c r="F49" s="94" t="s">
        <v>20</v>
      </c>
      <c r="G49" s="94" t="s">
        <v>141</v>
      </c>
      <c r="H49" s="7" t="s">
        <v>28</v>
      </c>
      <c r="I49" s="49"/>
      <c r="J49" s="49"/>
      <c r="K49" s="60">
        <v>331</v>
      </c>
      <c r="L49" s="61" t="s">
        <v>142</v>
      </c>
      <c r="M49" s="69">
        <v>287</v>
      </c>
      <c r="N49" s="69">
        <f t="shared" si="11"/>
        <v>7.175</v>
      </c>
      <c r="O49" s="76"/>
      <c r="P49" s="76">
        <f t="shared" si="1"/>
        <v>0</v>
      </c>
      <c r="Q49" s="23"/>
      <c r="R49" s="23">
        <f t="shared" si="0"/>
        <v>0</v>
      </c>
      <c r="S49" s="82"/>
      <c r="T49" s="82"/>
      <c r="U49" s="49"/>
      <c r="V49" s="62">
        <v>30</v>
      </c>
      <c r="W49" s="69">
        <v>30</v>
      </c>
      <c r="X49" s="76"/>
      <c r="Y49" s="23"/>
      <c r="Z49" s="82"/>
      <c r="AA49" s="21">
        <f t="shared" si="2"/>
        <v>618</v>
      </c>
      <c r="AB49" s="22">
        <v>30</v>
      </c>
      <c r="AC49" s="95">
        <f t="shared" si="3"/>
        <v>2</v>
      </c>
      <c r="AD49" s="95">
        <f t="shared" si="4"/>
        <v>0</v>
      </c>
      <c r="AE49" s="95">
        <f t="shared" si="5"/>
        <v>0</v>
      </c>
      <c r="AF49" s="95">
        <f t="shared" si="6"/>
        <v>0</v>
      </c>
      <c r="AG49" s="95">
        <f t="shared" si="7"/>
        <v>0</v>
      </c>
      <c r="AH49" s="95">
        <f t="shared" si="8"/>
        <v>0</v>
      </c>
      <c r="AI49" s="95">
        <f t="shared" si="9"/>
        <v>0</v>
      </c>
      <c r="AJ49" s="95">
        <f t="shared" si="10"/>
        <v>0</v>
      </c>
    </row>
    <row r="50" spans="1:36" ht="9.75" customHeight="1">
      <c r="A50" s="102"/>
      <c r="B50" s="107" t="s">
        <v>572</v>
      </c>
      <c r="C50" s="107" t="s">
        <v>47</v>
      </c>
      <c r="D50" s="100" t="s">
        <v>573</v>
      </c>
      <c r="E50" s="5" t="s">
        <v>19</v>
      </c>
      <c r="F50" s="94" t="s">
        <v>20</v>
      </c>
      <c r="G50" s="94" t="s">
        <v>141</v>
      </c>
      <c r="H50" s="7"/>
      <c r="I50" s="49"/>
      <c r="J50" s="49"/>
      <c r="K50" s="60"/>
      <c r="L50" s="61"/>
      <c r="M50" s="69">
        <v>265</v>
      </c>
      <c r="N50" s="69">
        <f t="shared" si="11"/>
        <v>6.625</v>
      </c>
      <c r="O50" s="76"/>
      <c r="P50" s="76"/>
      <c r="Q50" s="23"/>
      <c r="R50" s="23"/>
      <c r="S50" s="82"/>
      <c r="T50" s="82"/>
      <c r="U50" s="49"/>
      <c r="V50" s="62"/>
      <c r="W50" s="69">
        <v>27</v>
      </c>
      <c r="X50" s="76"/>
      <c r="Y50" s="23"/>
      <c r="Z50" s="82"/>
      <c r="AA50" s="21">
        <f t="shared" si="2"/>
        <v>265</v>
      </c>
      <c r="AB50" s="22"/>
      <c r="AC50" s="95">
        <f t="shared" si="3"/>
        <v>0</v>
      </c>
      <c r="AD50" s="95">
        <f t="shared" si="4"/>
        <v>1</v>
      </c>
      <c r="AE50" s="95">
        <f t="shared" si="5"/>
        <v>0</v>
      </c>
      <c r="AF50" s="95">
        <f t="shared" si="6"/>
        <v>0</v>
      </c>
      <c r="AG50" s="95">
        <f t="shared" si="7"/>
        <v>0</v>
      </c>
      <c r="AH50" s="95">
        <f t="shared" si="8"/>
        <v>0</v>
      </c>
      <c r="AI50" s="95">
        <f t="shared" si="9"/>
        <v>0</v>
      </c>
      <c r="AJ50" s="95">
        <f t="shared" si="10"/>
        <v>0</v>
      </c>
    </row>
    <row r="51" spans="1:36" ht="9.75" customHeight="1">
      <c r="A51" s="102"/>
      <c r="B51" s="107" t="s">
        <v>459</v>
      </c>
      <c r="C51" s="107" t="s">
        <v>26</v>
      </c>
      <c r="D51" s="100"/>
      <c r="E51" s="5" t="s">
        <v>19</v>
      </c>
      <c r="F51" s="94" t="s">
        <v>20</v>
      </c>
      <c r="G51" s="94" t="s">
        <v>141</v>
      </c>
      <c r="H51" s="7" t="s">
        <v>460</v>
      </c>
      <c r="I51" s="49"/>
      <c r="J51" s="49"/>
      <c r="K51" s="60"/>
      <c r="L51" s="61"/>
      <c r="M51" s="69"/>
      <c r="N51" s="69">
        <f t="shared" si="11"/>
        <v>0</v>
      </c>
      <c r="O51" s="76">
        <v>270</v>
      </c>
      <c r="P51" s="76">
        <f t="shared" si="1"/>
        <v>6.75</v>
      </c>
      <c r="Q51" s="23">
        <v>349</v>
      </c>
      <c r="R51" s="23">
        <f t="shared" si="0"/>
        <v>8.725</v>
      </c>
      <c r="S51" s="82"/>
      <c r="T51" s="82"/>
      <c r="U51" s="49"/>
      <c r="V51" s="62"/>
      <c r="W51" s="69"/>
      <c r="X51" s="76">
        <v>30</v>
      </c>
      <c r="Y51" s="23">
        <v>30</v>
      </c>
      <c r="Z51" s="82"/>
      <c r="AA51" s="21">
        <f t="shared" si="2"/>
        <v>619</v>
      </c>
      <c r="AB51" s="22"/>
      <c r="AC51" s="95">
        <f t="shared" si="3"/>
        <v>2</v>
      </c>
      <c r="AD51" s="95">
        <f t="shared" si="4"/>
        <v>0</v>
      </c>
      <c r="AE51" s="95">
        <f t="shared" si="5"/>
        <v>0</v>
      </c>
      <c r="AF51" s="95">
        <f t="shared" si="6"/>
        <v>0</v>
      </c>
      <c r="AG51" s="95">
        <f t="shared" si="7"/>
        <v>0</v>
      </c>
      <c r="AH51" s="95">
        <f t="shared" si="8"/>
        <v>0</v>
      </c>
      <c r="AI51" s="95">
        <f t="shared" si="9"/>
        <v>0</v>
      </c>
      <c r="AJ51" s="95">
        <f t="shared" si="10"/>
        <v>0</v>
      </c>
    </row>
    <row r="52" spans="1:36" ht="9.75" customHeight="1">
      <c r="A52" s="102">
        <v>1</v>
      </c>
      <c r="B52" s="107" t="s">
        <v>143</v>
      </c>
      <c r="C52" s="107" t="s">
        <v>144</v>
      </c>
      <c r="D52" s="100" t="s">
        <v>145</v>
      </c>
      <c r="E52" s="6" t="s">
        <v>35</v>
      </c>
      <c r="F52" s="94" t="s">
        <v>20</v>
      </c>
      <c r="G52" s="94" t="s">
        <v>141</v>
      </c>
      <c r="H52" s="7" t="s">
        <v>146</v>
      </c>
      <c r="I52" s="49"/>
      <c r="J52" s="49"/>
      <c r="K52" s="60">
        <v>317</v>
      </c>
      <c r="L52" s="61" t="s">
        <v>147</v>
      </c>
      <c r="M52" s="69">
        <v>277</v>
      </c>
      <c r="N52" s="69">
        <f t="shared" si="11"/>
        <v>6.925</v>
      </c>
      <c r="O52" s="76"/>
      <c r="P52" s="76">
        <f t="shared" si="1"/>
        <v>0</v>
      </c>
      <c r="Q52" s="23"/>
      <c r="R52" s="23">
        <f t="shared" si="0"/>
        <v>0</v>
      </c>
      <c r="S52" s="82"/>
      <c r="T52" s="82"/>
      <c r="U52" s="49"/>
      <c r="V52" s="62">
        <v>30</v>
      </c>
      <c r="W52" s="69">
        <v>30</v>
      </c>
      <c r="X52" s="76"/>
      <c r="Y52" s="23"/>
      <c r="Z52" s="82"/>
      <c r="AA52" s="21">
        <f t="shared" si="2"/>
        <v>594</v>
      </c>
      <c r="AB52" s="22">
        <v>30</v>
      </c>
      <c r="AC52" s="95">
        <f t="shared" si="3"/>
        <v>2</v>
      </c>
      <c r="AD52" s="95">
        <f t="shared" si="4"/>
        <v>0</v>
      </c>
      <c r="AE52" s="95">
        <f t="shared" si="5"/>
        <v>0</v>
      </c>
      <c r="AF52" s="95">
        <f t="shared" si="6"/>
        <v>0</v>
      </c>
      <c r="AG52" s="95">
        <f t="shared" si="7"/>
        <v>0</v>
      </c>
      <c r="AH52" s="95">
        <f t="shared" si="8"/>
        <v>0</v>
      </c>
      <c r="AI52" s="95">
        <f t="shared" si="9"/>
        <v>0</v>
      </c>
      <c r="AJ52" s="95">
        <f t="shared" si="10"/>
        <v>0</v>
      </c>
    </row>
    <row r="53" spans="1:36" ht="9.75" customHeight="1">
      <c r="A53" s="102">
        <v>2</v>
      </c>
      <c r="B53" s="107" t="s">
        <v>148</v>
      </c>
      <c r="C53" s="107" t="s">
        <v>149</v>
      </c>
      <c r="D53" s="100" t="s">
        <v>150</v>
      </c>
      <c r="E53" s="6" t="s">
        <v>35</v>
      </c>
      <c r="F53" s="94" t="s">
        <v>20</v>
      </c>
      <c r="G53" s="94" t="s">
        <v>141</v>
      </c>
      <c r="H53" s="7" t="s">
        <v>28</v>
      </c>
      <c r="I53" s="49"/>
      <c r="J53" s="49"/>
      <c r="K53" s="60">
        <v>119</v>
      </c>
      <c r="L53" s="61" t="s">
        <v>151</v>
      </c>
      <c r="M53" s="69">
        <v>106</v>
      </c>
      <c r="N53" s="69">
        <f t="shared" si="11"/>
        <v>2.65</v>
      </c>
      <c r="O53" s="76"/>
      <c r="P53" s="76">
        <f t="shared" si="1"/>
        <v>0</v>
      </c>
      <c r="Q53" s="23"/>
      <c r="R53" s="23">
        <f t="shared" si="0"/>
        <v>0</v>
      </c>
      <c r="S53" s="82"/>
      <c r="T53" s="82"/>
      <c r="U53" s="49"/>
      <c r="V53" s="62">
        <v>27</v>
      </c>
      <c r="W53" s="69">
        <v>27</v>
      </c>
      <c r="X53" s="76"/>
      <c r="Y53" s="23"/>
      <c r="Z53" s="82"/>
      <c r="AA53" s="21">
        <f t="shared" si="2"/>
        <v>225</v>
      </c>
      <c r="AB53" s="22">
        <v>27</v>
      </c>
      <c r="AC53" s="95">
        <f t="shared" si="3"/>
        <v>0</v>
      </c>
      <c r="AD53" s="95">
        <f t="shared" si="4"/>
        <v>2</v>
      </c>
      <c r="AE53" s="95">
        <f t="shared" si="5"/>
        <v>0</v>
      </c>
      <c r="AF53" s="95">
        <f t="shared" si="6"/>
        <v>0</v>
      </c>
      <c r="AG53" s="95">
        <f t="shared" si="7"/>
        <v>0</v>
      </c>
      <c r="AH53" s="95">
        <f t="shared" si="8"/>
        <v>0</v>
      </c>
      <c r="AI53" s="95">
        <f t="shared" si="9"/>
        <v>0</v>
      </c>
      <c r="AJ53" s="95">
        <f t="shared" si="10"/>
        <v>0</v>
      </c>
    </row>
    <row r="54" spans="1:36" ht="9.75" customHeight="1">
      <c r="A54" s="102">
        <v>1</v>
      </c>
      <c r="B54" s="107" t="s">
        <v>152</v>
      </c>
      <c r="C54" s="107" t="s">
        <v>153</v>
      </c>
      <c r="D54" s="101"/>
      <c r="E54" s="5" t="s">
        <v>19</v>
      </c>
      <c r="F54" s="88" t="s">
        <v>39</v>
      </c>
      <c r="G54" s="88" t="s">
        <v>141</v>
      </c>
      <c r="H54" s="7" t="s">
        <v>146</v>
      </c>
      <c r="I54" s="47">
        <v>343</v>
      </c>
      <c r="J54" s="48" t="s">
        <v>154</v>
      </c>
      <c r="K54" s="63"/>
      <c r="L54" s="63"/>
      <c r="M54" s="69"/>
      <c r="N54" s="69">
        <f t="shared" si="11"/>
        <v>0</v>
      </c>
      <c r="O54" s="76"/>
      <c r="P54" s="76">
        <f t="shared" si="1"/>
        <v>0</v>
      </c>
      <c r="Q54" s="23"/>
      <c r="R54" s="23">
        <f t="shared" si="0"/>
        <v>0</v>
      </c>
      <c r="S54" s="82"/>
      <c r="T54" s="82"/>
      <c r="U54" s="50">
        <v>30</v>
      </c>
      <c r="V54" s="63"/>
      <c r="W54" s="69"/>
      <c r="X54" s="76"/>
      <c r="Y54" s="23"/>
      <c r="Z54" s="82"/>
      <c r="AA54" s="21">
        <f t="shared" si="2"/>
        <v>343</v>
      </c>
      <c r="AB54" s="20"/>
      <c r="AC54" s="95">
        <f t="shared" si="3"/>
        <v>1</v>
      </c>
      <c r="AD54" s="95">
        <f t="shared" si="4"/>
        <v>0</v>
      </c>
      <c r="AE54" s="95">
        <f t="shared" si="5"/>
        <v>0</v>
      </c>
      <c r="AF54" s="95">
        <f t="shared" si="6"/>
        <v>0</v>
      </c>
      <c r="AG54" s="95">
        <f t="shared" si="7"/>
        <v>0</v>
      </c>
      <c r="AH54" s="95">
        <f t="shared" si="8"/>
        <v>0</v>
      </c>
      <c r="AI54" s="95">
        <f t="shared" si="9"/>
        <v>0</v>
      </c>
      <c r="AJ54" s="95">
        <f t="shared" si="10"/>
        <v>0</v>
      </c>
    </row>
    <row r="55" spans="1:36" ht="9.75" customHeight="1">
      <c r="A55" s="102">
        <v>2</v>
      </c>
      <c r="B55" s="107" t="s">
        <v>155</v>
      </c>
      <c r="C55" s="107" t="s">
        <v>156</v>
      </c>
      <c r="D55" s="100" t="s">
        <v>157</v>
      </c>
      <c r="E55" s="5" t="s">
        <v>19</v>
      </c>
      <c r="F55" s="88" t="s">
        <v>39</v>
      </c>
      <c r="G55" s="88" t="s">
        <v>141</v>
      </c>
      <c r="H55" s="7" t="s">
        <v>28</v>
      </c>
      <c r="I55" s="49"/>
      <c r="J55" s="49"/>
      <c r="K55" s="60">
        <v>306</v>
      </c>
      <c r="L55" s="61" t="s">
        <v>158</v>
      </c>
      <c r="M55" s="69">
        <v>197</v>
      </c>
      <c r="N55" s="69">
        <f t="shared" si="11"/>
        <v>4.925</v>
      </c>
      <c r="O55" s="76">
        <v>321</v>
      </c>
      <c r="P55" s="76">
        <f t="shared" si="1"/>
        <v>8.025</v>
      </c>
      <c r="Q55" s="23"/>
      <c r="R55" s="23">
        <f t="shared" si="0"/>
        <v>0</v>
      </c>
      <c r="S55" s="82"/>
      <c r="T55" s="82"/>
      <c r="U55" s="49"/>
      <c r="V55" s="62">
        <v>30</v>
      </c>
      <c r="W55" s="69">
        <v>30</v>
      </c>
      <c r="X55" s="76">
        <v>30</v>
      </c>
      <c r="Y55" s="23"/>
      <c r="Z55" s="82"/>
      <c r="AA55" s="21">
        <f t="shared" si="2"/>
        <v>824</v>
      </c>
      <c r="AB55" s="22">
        <v>30</v>
      </c>
      <c r="AC55" s="95">
        <f t="shared" si="3"/>
        <v>3</v>
      </c>
      <c r="AD55" s="95">
        <f t="shared" si="4"/>
        <v>0</v>
      </c>
      <c r="AE55" s="95">
        <f t="shared" si="5"/>
        <v>0</v>
      </c>
      <c r="AF55" s="95">
        <f t="shared" si="6"/>
        <v>0</v>
      </c>
      <c r="AG55" s="95">
        <f t="shared" si="7"/>
        <v>0</v>
      </c>
      <c r="AH55" s="95">
        <f t="shared" si="8"/>
        <v>0</v>
      </c>
      <c r="AI55" s="95">
        <f t="shared" si="9"/>
        <v>0</v>
      </c>
      <c r="AJ55" s="95">
        <f t="shared" si="10"/>
        <v>0</v>
      </c>
    </row>
    <row r="56" spans="1:36" ht="9.75" customHeight="1">
      <c r="A56" s="102">
        <v>1</v>
      </c>
      <c r="B56" s="107" t="s">
        <v>159</v>
      </c>
      <c r="C56" s="107" t="s">
        <v>160</v>
      </c>
      <c r="D56" s="100" t="s">
        <v>161</v>
      </c>
      <c r="E56" s="6" t="s">
        <v>35</v>
      </c>
      <c r="F56" s="88" t="s">
        <v>39</v>
      </c>
      <c r="G56" s="88" t="s">
        <v>141</v>
      </c>
      <c r="H56" s="7" t="s">
        <v>162</v>
      </c>
      <c r="I56" s="47">
        <v>378</v>
      </c>
      <c r="J56" s="48" t="s">
        <v>163</v>
      </c>
      <c r="K56" s="60">
        <v>364</v>
      </c>
      <c r="L56" s="61" t="s">
        <v>164</v>
      </c>
      <c r="M56" s="69"/>
      <c r="N56" s="69">
        <f t="shared" si="11"/>
        <v>0</v>
      </c>
      <c r="O56" s="76">
        <v>382</v>
      </c>
      <c r="P56" s="76">
        <f t="shared" si="1"/>
        <v>9.55</v>
      </c>
      <c r="Q56" s="23"/>
      <c r="R56" s="23">
        <f t="shared" si="0"/>
        <v>0</v>
      </c>
      <c r="S56" s="82"/>
      <c r="T56" s="82"/>
      <c r="U56" s="50">
        <v>30</v>
      </c>
      <c r="V56" s="62">
        <v>30</v>
      </c>
      <c r="W56" s="69"/>
      <c r="X56" s="76">
        <v>30</v>
      </c>
      <c r="Y56" s="23"/>
      <c r="Z56" s="82"/>
      <c r="AA56" s="21">
        <f t="shared" si="2"/>
        <v>1124</v>
      </c>
      <c r="AB56" s="22">
        <v>60</v>
      </c>
      <c r="AC56" s="95">
        <f t="shared" si="3"/>
        <v>3</v>
      </c>
      <c r="AD56" s="95">
        <f t="shared" si="4"/>
        <v>0</v>
      </c>
      <c r="AE56" s="95">
        <f t="shared" si="5"/>
        <v>0</v>
      </c>
      <c r="AF56" s="95">
        <f t="shared" si="6"/>
        <v>0</v>
      </c>
      <c r="AG56" s="95">
        <f t="shared" si="7"/>
        <v>0</v>
      </c>
      <c r="AH56" s="95">
        <f t="shared" si="8"/>
        <v>0</v>
      </c>
      <c r="AI56" s="95">
        <f t="shared" si="9"/>
        <v>0</v>
      </c>
      <c r="AJ56" s="95">
        <f t="shared" si="10"/>
        <v>0</v>
      </c>
    </row>
    <row r="57" spans="1:36" ht="9.75" customHeight="1">
      <c r="A57" s="102">
        <v>2</v>
      </c>
      <c r="B57" s="107" t="s">
        <v>143</v>
      </c>
      <c r="C57" s="107" t="s">
        <v>165</v>
      </c>
      <c r="D57" s="100" t="s">
        <v>166</v>
      </c>
      <c r="E57" s="6" t="s">
        <v>35</v>
      </c>
      <c r="F57" s="88" t="s">
        <v>39</v>
      </c>
      <c r="G57" s="88" t="s">
        <v>141</v>
      </c>
      <c r="H57" s="7" t="s">
        <v>146</v>
      </c>
      <c r="I57" s="49"/>
      <c r="J57" s="49"/>
      <c r="K57" s="60">
        <v>224</v>
      </c>
      <c r="L57" s="61" t="s">
        <v>167</v>
      </c>
      <c r="M57" s="69">
        <v>245</v>
      </c>
      <c r="N57" s="69">
        <f t="shared" si="11"/>
        <v>6.125</v>
      </c>
      <c r="O57" s="76"/>
      <c r="P57" s="76">
        <f t="shared" si="1"/>
        <v>0</v>
      </c>
      <c r="Q57" s="23"/>
      <c r="R57" s="23">
        <f t="shared" si="0"/>
        <v>0</v>
      </c>
      <c r="S57" s="82"/>
      <c r="T57" s="82"/>
      <c r="U57" s="49"/>
      <c r="V57" s="62">
        <v>27</v>
      </c>
      <c r="W57" s="69">
        <v>30</v>
      </c>
      <c r="X57" s="76"/>
      <c r="Y57" s="23"/>
      <c r="Z57" s="82"/>
      <c r="AA57" s="21">
        <f t="shared" si="2"/>
        <v>469</v>
      </c>
      <c r="AB57" s="22">
        <v>27</v>
      </c>
      <c r="AC57" s="95">
        <f t="shared" si="3"/>
        <v>1</v>
      </c>
      <c r="AD57" s="95">
        <f t="shared" si="4"/>
        <v>1</v>
      </c>
      <c r="AE57" s="95">
        <f t="shared" si="5"/>
        <v>0</v>
      </c>
      <c r="AF57" s="95">
        <f t="shared" si="6"/>
        <v>0</v>
      </c>
      <c r="AG57" s="95">
        <f t="shared" si="7"/>
        <v>0</v>
      </c>
      <c r="AH57" s="95">
        <f t="shared" si="8"/>
        <v>0</v>
      </c>
      <c r="AI57" s="95">
        <f t="shared" si="9"/>
        <v>0</v>
      </c>
      <c r="AJ57" s="95">
        <f t="shared" si="10"/>
        <v>0</v>
      </c>
    </row>
    <row r="58" spans="1:36" ht="9.75" customHeight="1">
      <c r="A58" s="102"/>
      <c r="B58" s="107" t="s">
        <v>506</v>
      </c>
      <c r="C58" s="107" t="s">
        <v>525</v>
      </c>
      <c r="D58" s="100" t="s">
        <v>507</v>
      </c>
      <c r="E58" s="6" t="s">
        <v>471</v>
      </c>
      <c r="F58" s="88" t="s">
        <v>39</v>
      </c>
      <c r="G58" s="88" t="s">
        <v>141</v>
      </c>
      <c r="H58" s="7" t="s">
        <v>508</v>
      </c>
      <c r="I58" s="49"/>
      <c r="J58" s="49"/>
      <c r="K58" s="60"/>
      <c r="L58" s="61"/>
      <c r="M58" s="69"/>
      <c r="N58" s="69">
        <f t="shared" si="11"/>
        <v>0</v>
      </c>
      <c r="O58" s="76">
        <v>292</v>
      </c>
      <c r="P58" s="76">
        <f t="shared" si="1"/>
        <v>7.3</v>
      </c>
      <c r="Q58" s="23"/>
      <c r="R58" s="23"/>
      <c r="S58" s="82"/>
      <c r="T58" s="82"/>
      <c r="U58" s="49"/>
      <c r="V58" s="62"/>
      <c r="W58" s="69"/>
      <c r="X58" s="76">
        <v>27</v>
      </c>
      <c r="Y58" s="23"/>
      <c r="Z58" s="82"/>
      <c r="AA58" s="21">
        <f t="shared" si="2"/>
        <v>292</v>
      </c>
      <c r="AB58" s="22"/>
      <c r="AC58" s="95">
        <f t="shared" si="3"/>
        <v>0</v>
      </c>
      <c r="AD58" s="95">
        <f t="shared" si="4"/>
        <v>1</v>
      </c>
      <c r="AE58" s="95">
        <f t="shared" si="5"/>
        <v>0</v>
      </c>
      <c r="AF58" s="95">
        <f t="shared" si="6"/>
        <v>0</v>
      </c>
      <c r="AG58" s="95">
        <f t="shared" si="7"/>
        <v>0</v>
      </c>
      <c r="AH58" s="95">
        <f t="shared" si="8"/>
        <v>0</v>
      </c>
      <c r="AI58" s="95">
        <f t="shared" si="9"/>
        <v>0</v>
      </c>
      <c r="AJ58" s="95">
        <f t="shared" si="10"/>
        <v>0</v>
      </c>
    </row>
    <row r="59" spans="1:36" ht="9.75" customHeight="1">
      <c r="A59" s="102">
        <v>1</v>
      </c>
      <c r="B59" s="107" t="s">
        <v>168</v>
      </c>
      <c r="C59" s="107" t="s">
        <v>97</v>
      </c>
      <c r="D59" s="100" t="s">
        <v>169</v>
      </c>
      <c r="E59" s="5" t="s">
        <v>19</v>
      </c>
      <c r="F59" s="13" t="s">
        <v>60</v>
      </c>
      <c r="G59" s="9" t="s">
        <v>141</v>
      </c>
      <c r="H59" s="7" t="s">
        <v>162</v>
      </c>
      <c r="I59" s="47">
        <v>334</v>
      </c>
      <c r="J59" s="48" t="s">
        <v>170</v>
      </c>
      <c r="K59" s="60">
        <v>370</v>
      </c>
      <c r="L59" s="61" t="s">
        <v>171</v>
      </c>
      <c r="M59" s="69">
        <v>230</v>
      </c>
      <c r="N59" s="69">
        <f t="shared" si="11"/>
        <v>5.75</v>
      </c>
      <c r="O59" s="76"/>
      <c r="P59" s="76">
        <f t="shared" si="1"/>
        <v>0</v>
      </c>
      <c r="Q59" s="23"/>
      <c r="R59" s="23">
        <f t="shared" si="0"/>
        <v>0</v>
      </c>
      <c r="S59" s="82"/>
      <c r="T59" s="82"/>
      <c r="U59" s="50">
        <v>27</v>
      </c>
      <c r="V59" s="62">
        <v>30</v>
      </c>
      <c r="W59" s="69">
        <v>21</v>
      </c>
      <c r="X59" s="76"/>
      <c r="Y59" s="23"/>
      <c r="Z59" s="82"/>
      <c r="AA59" s="21">
        <f t="shared" si="2"/>
        <v>934</v>
      </c>
      <c r="AB59" s="22">
        <v>57</v>
      </c>
      <c r="AC59" s="95">
        <f t="shared" si="3"/>
        <v>1</v>
      </c>
      <c r="AD59" s="95">
        <f t="shared" si="4"/>
        <v>1</v>
      </c>
      <c r="AE59" s="95">
        <f t="shared" si="5"/>
        <v>0</v>
      </c>
      <c r="AF59" s="95">
        <f t="shared" si="6"/>
        <v>1</v>
      </c>
      <c r="AG59" s="95">
        <f t="shared" si="7"/>
        <v>0</v>
      </c>
      <c r="AH59" s="95">
        <f t="shared" si="8"/>
        <v>0</v>
      </c>
      <c r="AI59" s="95">
        <f t="shared" si="9"/>
        <v>0</v>
      </c>
      <c r="AJ59" s="95">
        <f t="shared" si="10"/>
        <v>0</v>
      </c>
    </row>
    <row r="60" spans="1:36" ht="9.75" customHeight="1">
      <c r="A60" s="102"/>
      <c r="B60" s="107" t="s">
        <v>526</v>
      </c>
      <c r="C60" s="107" t="s">
        <v>527</v>
      </c>
      <c r="D60" s="100" t="s">
        <v>528</v>
      </c>
      <c r="E60" s="5" t="s">
        <v>19</v>
      </c>
      <c r="F60" s="13" t="s">
        <v>60</v>
      </c>
      <c r="G60" s="9" t="s">
        <v>141</v>
      </c>
      <c r="H60" s="7" t="s">
        <v>505</v>
      </c>
      <c r="I60" s="47"/>
      <c r="J60" s="48"/>
      <c r="K60" s="60"/>
      <c r="L60" s="61"/>
      <c r="M60" s="69"/>
      <c r="N60" s="69">
        <f t="shared" si="11"/>
        <v>0</v>
      </c>
      <c r="O60" s="76">
        <v>351</v>
      </c>
      <c r="P60" s="76">
        <f t="shared" si="1"/>
        <v>8.775</v>
      </c>
      <c r="Q60" s="23"/>
      <c r="R60" s="23"/>
      <c r="S60" s="82"/>
      <c r="T60" s="82"/>
      <c r="U60" s="50"/>
      <c r="V60" s="62"/>
      <c r="W60" s="69"/>
      <c r="X60" s="76">
        <v>30</v>
      </c>
      <c r="Y60" s="23"/>
      <c r="Z60" s="82"/>
      <c r="AA60" s="21">
        <f t="shared" si="2"/>
        <v>351</v>
      </c>
      <c r="AB60" s="22"/>
      <c r="AC60" s="95">
        <f t="shared" si="3"/>
        <v>1</v>
      </c>
      <c r="AD60" s="95">
        <f t="shared" si="4"/>
        <v>0</v>
      </c>
      <c r="AE60" s="95">
        <f t="shared" si="5"/>
        <v>0</v>
      </c>
      <c r="AF60" s="95">
        <f t="shared" si="6"/>
        <v>0</v>
      </c>
      <c r="AG60" s="95">
        <f t="shared" si="7"/>
        <v>0</v>
      </c>
      <c r="AH60" s="95">
        <f t="shared" si="8"/>
        <v>0</v>
      </c>
      <c r="AI60" s="95">
        <f t="shared" si="9"/>
        <v>0</v>
      </c>
      <c r="AJ60" s="95">
        <f t="shared" si="10"/>
        <v>0</v>
      </c>
    </row>
    <row r="61" spans="1:36" ht="9.75" customHeight="1">
      <c r="A61" s="102"/>
      <c r="B61" s="107" t="s">
        <v>530</v>
      </c>
      <c r="C61" s="107" t="s">
        <v>529</v>
      </c>
      <c r="D61" s="100" t="s">
        <v>507</v>
      </c>
      <c r="E61" s="5" t="s">
        <v>19</v>
      </c>
      <c r="F61" s="13" t="s">
        <v>60</v>
      </c>
      <c r="G61" s="9" t="s">
        <v>141</v>
      </c>
      <c r="H61" s="7" t="s">
        <v>512</v>
      </c>
      <c r="I61" s="47"/>
      <c r="J61" s="48"/>
      <c r="K61" s="60"/>
      <c r="L61" s="61"/>
      <c r="M61" s="69"/>
      <c r="N61" s="69">
        <f t="shared" si="11"/>
        <v>0</v>
      </c>
      <c r="O61" s="76">
        <v>321</v>
      </c>
      <c r="P61" s="76">
        <f t="shared" si="1"/>
        <v>8.025</v>
      </c>
      <c r="Q61" s="23"/>
      <c r="R61" s="23"/>
      <c r="S61" s="82"/>
      <c r="T61" s="82"/>
      <c r="U61" s="50"/>
      <c r="V61" s="62"/>
      <c r="W61" s="69"/>
      <c r="X61" s="76">
        <v>24</v>
      </c>
      <c r="Y61" s="23"/>
      <c r="Z61" s="82"/>
      <c r="AA61" s="21">
        <f t="shared" si="2"/>
        <v>321</v>
      </c>
      <c r="AB61" s="22"/>
      <c r="AC61" s="95">
        <f t="shared" si="3"/>
        <v>0</v>
      </c>
      <c r="AD61" s="95">
        <f t="shared" si="4"/>
        <v>0</v>
      </c>
      <c r="AE61" s="95">
        <f t="shared" si="5"/>
        <v>1</v>
      </c>
      <c r="AF61" s="95">
        <f t="shared" si="6"/>
        <v>0</v>
      </c>
      <c r="AG61" s="95">
        <f t="shared" si="7"/>
        <v>0</v>
      </c>
      <c r="AH61" s="95">
        <f t="shared" si="8"/>
        <v>0</v>
      </c>
      <c r="AI61" s="95">
        <f t="shared" si="9"/>
        <v>0</v>
      </c>
      <c r="AJ61" s="95">
        <f t="shared" si="10"/>
        <v>0</v>
      </c>
    </row>
    <row r="62" spans="1:36" ht="9.75" customHeight="1">
      <c r="A62" s="102"/>
      <c r="B62" s="107" t="s">
        <v>531</v>
      </c>
      <c r="C62" s="107" t="s">
        <v>477</v>
      </c>
      <c r="D62" s="100" t="s">
        <v>532</v>
      </c>
      <c r="E62" s="5" t="s">
        <v>19</v>
      </c>
      <c r="F62" s="13" t="s">
        <v>60</v>
      </c>
      <c r="G62" s="9" t="s">
        <v>141</v>
      </c>
      <c r="H62" s="7" t="s">
        <v>505</v>
      </c>
      <c r="I62" s="47"/>
      <c r="J62" s="48"/>
      <c r="K62" s="60"/>
      <c r="L62" s="61"/>
      <c r="M62" s="69"/>
      <c r="N62" s="69">
        <f t="shared" si="11"/>
        <v>0</v>
      </c>
      <c r="O62" s="76">
        <v>309</v>
      </c>
      <c r="P62" s="76">
        <f t="shared" si="1"/>
        <v>7.725</v>
      </c>
      <c r="Q62" s="23"/>
      <c r="R62" s="23"/>
      <c r="S62" s="82"/>
      <c r="T62" s="82"/>
      <c r="U62" s="50"/>
      <c r="V62" s="62"/>
      <c r="W62" s="69"/>
      <c r="X62" s="76">
        <v>21</v>
      </c>
      <c r="Y62" s="23"/>
      <c r="Z62" s="82"/>
      <c r="AA62" s="21">
        <f t="shared" si="2"/>
        <v>309</v>
      </c>
      <c r="AB62" s="22"/>
      <c r="AC62" s="95">
        <f t="shared" si="3"/>
        <v>0</v>
      </c>
      <c r="AD62" s="95">
        <f t="shared" si="4"/>
        <v>0</v>
      </c>
      <c r="AE62" s="95">
        <f t="shared" si="5"/>
        <v>0</v>
      </c>
      <c r="AF62" s="95">
        <f t="shared" si="6"/>
        <v>1</v>
      </c>
      <c r="AG62" s="95">
        <f t="shared" si="7"/>
        <v>0</v>
      </c>
      <c r="AH62" s="95">
        <f t="shared" si="8"/>
        <v>0</v>
      </c>
      <c r="AI62" s="95">
        <f t="shared" si="9"/>
        <v>0</v>
      </c>
      <c r="AJ62" s="95">
        <f t="shared" si="10"/>
        <v>0</v>
      </c>
    </row>
    <row r="63" spans="1:36" ht="9.75" customHeight="1">
      <c r="A63" s="102">
        <v>2</v>
      </c>
      <c r="B63" s="107" t="s">
        <v>143</v>
      </c>
      <c r="C63" s="107" t="s">
        <v>97</v>
      </c>
      <c r="D63" s="100" t="s">
        <v>172</v>
      </c>
      <c r="E63" s="5" t="s">
        <v>19</v>
      </c>
      <c r="F63" s="13" t="s">
        <v>60</v>
      </c>
      <c r="G63" s="9" t="s">
        <v>141</v>
      </c>
      <c r="H63" s="7" t="s">
        <v>146</v>
      </c>
      <c r="I63" s="47">
        <v>332</v>
      </c>
      <c r="J63" s="48" t="s">
        <v>173</v>
      </c>
      <c r="K63" s="60">
        <v>347</v>
      </c>
      <c r="L63" s="61" t="s">
        <v>174</v>
      </c>
      <c r="M63" s="69">
        <v>261</v>
      </c>
      <c r="N63" s="69">
        <f t="shared" si="11"/>
        <v>6.525</v>
      </c>
      <c r="O63" s="76">
        <v>331</v>
      </c>
      <c r="P63" s="76">
        <f t="shared" si="1"/>
        <v>8.275</v>
      </c>
      <c r="Q63" s="23">
        <v>379</v>
      </c>
      <c r="R63" s="23">
        <f t="shared" si="0"/>
        <v>9.475</v>
      </c>
      <c r="S63" s="82"/>
      <c r="T63" s="82"/>
      <c r="U63" s="50">
        <v>24</v>
      </c>
      <c r="V63" s="62">
        <v>27</v>
      </c>
      <c r="W63" s="69">
        <v>30</v>
      </c>
      <c r="X63" s="76">
        <v>27</v>
      </c>
      <c r="Y63" s="23">
        <v>30</v>
      </c>
      <c r="Z63" s="82"/>
      <c r="AA63" s="21">
        <f t="shared" si="2"/>
        <v>1650</v>
      </c>
      <c r="AB63" s="22">
        <v>51</v>
      </c>
      <c r="AC63" s="95">
        <f t="shared" si="3"/>
        <v>2</v>
      </c>
      <c r="AD63" s="95">
        <f t="shared" si="4"/>
        <v>2</v>
      </c>
      <c r="AE63" s="95">
        <f t="shared" si="5"/>
        <v>1</v>
      </c>
      <c r="AF63" s="95">
        <f t="shared" si="6"/>
        <v>0</v>
      </c>
      <c r="AG63" s="95">
        <f t="shared" si="7"/>
        <v>0</v>
      </c>
      <c r="AH63" s="95">
        <f t="shared" si="8"/>
        <v>0</v>
      </c>
      <c r="AI63" s="95">
        <f t="shared" si="9"/>
        <v>0</v>
      </c>
      <c r="AJ63" s="95">
        <f t="shared" si="10"/>
        <v>0</v>
      </c>
    </row>
    <row r="64" spans="1:36" ht="9.75" customHeight="1">
      <c r="A64" s="102"/>
      <c r="B64" s="107" t="s">
        <v>466</v>
      </c>
      <c r="C64" s="107" t="s">
        <v>185</v>
      </c>
      <c r="D64" s="100" t="s">
        <v>467</v>
      </c>
      <c r="E64" s="5" t="s">
        <v>19</v>
      </c>
      <c r="F64" s="13" t="s">
        <v>60</v>
      </c>
      <c r="G64" s="9" t="s">
        <v>141</v>
      </c>
      <c r="H64" s="7"/>
      <c r="I64" s="47"/>
      <c r="J64" s="48"/>
      <c r="K64" s="60"/>
      <c r="L64" s="61"/>
      <c r="M64" s="69"/>
      <c r="N64" s="69">
        <f t="shared" si="11"/>
        <v>0</v>
      </c>
      <c r="O64" s="76"/>
      <c r="P64" s="76">
        <f t="shared" si="1"/>
        <v>0</v>
      </c>
      <c r="Q64" s="23">
        <v>324</v>
      </c>
      <c r="R64" s="23">
        <f t="shared" si="0"/>
        <v>8.1</v>
      </c>
      <c r="S64" s="82"/>
      <c r="T64" s="82"/>
      <c r="U64" s="50"/>
      <c r="V64" s="62"/>
      <c r="W64" s="69"/>
      <c r="X64" s="76"/>
      <c r="Y64" s="23">
        <v>27</v>
      </c>
      <c r="Z64" s="82"/>
      <c r="AA64" s="21">
        <f t="shared" si="2"/>
        <v>324</v>
      </c>
      <c r="AB64" s="22"/>
      <c r="AC64" s="95">
        <f t="shared" si="3"/>
        <v>0</v>
      </c>
      <c r="AD64" s="95">
        <f t="shared" si="4"/>
        <v>1</v>
      </c>
      <c r="AE64" s="95">
        <f t="shared" si="5"/>
        <v>0</v>
      </c>
      <c r="AF64" s="95">
        <f t="shared" si="6"/>
        <v>0</v>
      </c>
      <c r="AG64" s="95">
        <f t="shared" si="7"/>
        <v>0</v>
      </c>
      <c r="AH64" s="95">
        <f t="shared" si="8"/>
        <v>0</v>
      </c>
      <c r="AI64" s="95">
        <f t="shared" si="9"/>
        <v>0</v>
      </c>
      <c r="AJ64" s="95">
        <f t="shared" si="10"/>
        <v>0</v>
      </c>
    </row>
    <row r="65" spans="1:36" ht="9.75" customHeight="1">
      <c r="A65" s="102"/>
      <c r="B65" s="107" t="s">
        <v>577</v>
      </c>
      <c r="C65" s="107" t="s">
        <v>69</v>
      </c>
      <c r="D65" s="100" t="s">
        <v>578</v>
      </c>
      <c r="E65" s="5" t="s">
        <v>19</v>
      </c>
      <c r="F65" s="13" t="s">
        <v>60</v>
      </c>
      <c r="G65" s="9" t="s">
        <v>141</v>
      </c>
      <c r="H65" s="7" t="s">
        <v>567</v>
      </c>
      <c r="I65" s="47"/>
      <c r="J65" s="48"/>
      <c r="K65" s="60"/>
      <c r="L65" s="61"/>
      <c r="M65" s="69">
        <v>256</v>
      </c>
      <c r="N65" s="69">
        <f t="shared" si="11"/>
        <v>6.4</v>
      </c>
      <c r="O65" s="76"/>
      <c r="P65" s="76"/>
      <c r="Q65" s="23"/>
      <c r="R65" s="23"/>
      <c r="S65" s="82"/>
      <c r="T65" s="82"/>
      <c r="U65" s="50"/>
      <c r="V65" s="62"/>
      <c r="W65" s="69">
        <v>27</v>
      </c>
      <c r="X65" s="76"/>
      <c r="Y65" s="23"/>
      <c r="Z65" s="82"/>
      <c r="AA65" s="21"/>
      <c r="AB65" s="22"/>
      <c r="AC65" s="95">
        <f t="shared" si="3"/>
        <v>0</v>
      </c>
      <c r="AD65" s="95">
        <f t="shared" si="4"/>
        <v>1</v>
      </c>
      <c r="AE65" s="95">
        <f t="shared" si="5"/>
        <v>0</v>
      </c>
      <c r="AF65" s="95">
        <f t="shared" si="6"/>
        <v>0</v>
      </c>
      <c r="AG65" s="95">
        <f t="shared" si="7"/>
        <v>0</v>
      </c>
      <c r="AH65" s="95">
        <f t="shared" si="8"/>
        <v>0</v>
      </c>
      <c r="AI65" s="95">
        <f t="shared" si="9"/>
        <v>0</v>
      </c>
      <c r="AJ65" s="95">
        <f t="shared" si="10"/>
        <v>0</v>
      </c>
    </row>
    <row r="66" spans="1:36" ht="9.75" customHeight="1">
      <c r="A66" s="102"/>
      <c r="B66" s="107" t="s">
        <v>574</v>
      </c>
      <c r="C66" s="107" t="s">
        <v>69</v>
      </c>
      <c r="D66" s="100" t="s">
        <v>575</v>
      </c>
      <c r="E66" s="5" t="s">
        <v>19</v>
      </c>
      <c r="F66" s="13" t="s">
        <v>60</v>
      </c>
      <c r="G66" s="9" t="s">
        <v>141</v>
      </c>
      <c r="H66" s="7" t="s">
        <v>162</v>
      </c>
      <c r="I66" s="47"/>
      <c r="J66" s="48"/>
      <c r="K66" s="60"/>
      <c r="L66" s="61"/>
      <c r="M66" s="69">
        <v>237</v>
      </c>
      <c r="N66" s="69">
        <f t="shared" si="11"/>
        <v>5.925</v>
      </c>
      <c r="O66" s="76"/>
      <c r="P66" s="76"/>
      <c r="Q66" s="23"/>
      <c r="R66" s="23"/>
      <c r="S66" s="82"/>
      <c r="T66" s="82"/>
      <c r="U66" s="50"/>
      <c r="V66" s="62"/>
      <c r="W66" s="69">
        <v>24</v>
      </c>
      <c r="X66" s="76"/>
      <c r="Y66" s="23"/>
      <c r="Z66" s="82"/>
      <c r="AA66" s="21"/>
      <c r="AB66" s="22"/>
      <c r="AC66" s="95">
        <f t="shared" si="3"/>
        <v>0</v>
      </c>
      <c r="AD66" s="95">
        <f t="shared" si="4"/>
        <v>0</v>
      </c>
      <c r="AE66" s="95">
        <f t="shared" si="5"/>
        <v>1</v>
      </c>
      <c r="AF66" s="95">
        <f t="shared" si="6"/>
        <v>0</v>
      </c>
      <c r="AG66" s="95">
        <f t="shared" si="7"/>
        <v>0</v>
      </c>
      <c r="AH66" s="95">
        <f t="shared" si="8"/>
        <v>0</v>
      </c>
      <c r="AI66" s="95">
        <f t="shared" si="9"/>
        <v>0</v>
      </c>
      <c r="AJ66" s="95">
        <f t="shared" si="10"/>
        <v>0</v>
      </c>
    </row>
    <row r="67" spans="1:36" ht="9.75" customHeight="1">
      <c r="A67" s="102"/>
      <c r="B67" s="107" t="s">
        <v>130</v>
      </c>
      <c r="C67" s="107" t="s">
        <v>468</v>
      </c>
      <c r="D67" s="100"/>
      <c r="E67" s="5" t="s">
        <v>19</v>
      </c>
      <c r="F67" s="13" t="s">
        <v>60</v>
      </c>
      <c r="G67" s="9" t="s">
        <v>141</v>
      </c>
      <c r="H67" s="7"/>
      <c r="I67" s="47"/>
      <c r="J67" s="48"/>
      <c r="K67" s="60"/>
      <c r="L67" s="61"/>
      <c r="M67" s="69"/>
      <c r="N67" s="69">
        <f t="shared" si="11"/>
        <v>0</v>
      </c>
      <c r="O67" s="76">
        <v>223</v>
      </c>
      <c r="P67" s="76">
        <f t="shared" si="1"/>
        <v>5.575</v>
      </c>
      <c r="Q67" s="23">
        <v>263</v>
      </c>
      <c r="R67" s="23">
        <f t="shared" si="0"/>
        <v>6.575</v>
      </c>
      <c r="S67" s="82"/>
      <c r="T67" s="82"/>
      <c r="U67" s="50"/>
      <c r="V67" s="62"/>
      <c r="W67" s="69"/>
      <c r="X67" s="76">
        <v>18</v>
      </c>
      <c r="Y67" s="23">
        <v>21</v>
      </c>
      <c r="Z67" s="82"/>
      <c r="AA67" s="21">
        <f t="shared" si="2"/>
        <v>486</v>
      </c>
      <c r="AB67" s="22"/>
      <c r="AC67" s="95">
        <f t="shared" si="3"/>
        <v>0</v>
      </c>
      <c r="AD67" s="95">
        <f t="shared" si="4"/>
        <v>0</v>
      </c>
      <c r="AE67" s="95">
        <f t="shared" si="5"/>
        <v>0</v>
      </c>
      <c r="AF67" s="95">
        <f t="shared" si="6"/>
        <v>1</v>
      </c>
      <c r="AG67" s="95">
        <f t="shared" si="7"/>
        <v>1</v>
      </c>
      <c r="AH67" s="95">
        <f t="shared" si="8"/>
        <v>0</v>
      </c>
      <c r="AI67" s="95">
        <f t="shared" si="9"/>
        <v>0</v>
      </c>
      <c r="AJ67" s="95">
        <f t="shared" si="10"/>
        <v>0</v>
      </c>
    </row>
    <row r="68" spans="1:36" ht="9.75" customHeight="1">
      <c r="A68" s="102"/>
      <c r="B68" s="107" t="s">
        <v>533</v>
      </c>
      <c r="C68" s="107" t="s">
        <v>534</v>
      </c>
      <c r="D68" s="100" t="s">
        <v>507</v>
      </c>
      <c r="E68" s="5" t="s">
        <v>19</v>
      </c>
      <c r="F68" s="13" t="s">
        <v>60</v>
      </c>
      <c r="G68" s="9" t="s">
        <v>141</v>
      </c>
      <c r="H68" s="7" t="s">
        <v>535</v>
      </c>
      <c r="I68" s="47"/>
      <c r="J68" s="48"/>
      <c r="K68" s="60"/>
      <c r="L68" s="61"/>
      <c r="M68" s="69"/>
      <c r="N68" s="69">
        <f t="shared" si="11"/>
        <v>0</v>
      </c>
      <c r="O68" s="76">
        <v>210</v>
      </c>
      <c r="P68" s="76">
        <f t="shared" si="1"/>
        <v>5.25</v>
      </c>
      <c r="Q68" s="23"/>
      <c r="R68" s="23"/>
      <c r="S68" s="82"/>
      <c r="T68" s="82"/>
      <c r="U68" s="50"/>
      <c r="V68" s="62"/>
      <c r="W68" s="69"/>
      <c r="X68" s="76">
        <v>15</v>
      </c>
      <c r="Y68" s="23"/>
      <c r="Z68" s="82"/>
      <c r="AA68" s="21">
        <f t="shared" si="2"/>
        <v>210</v>
      </c>
      <c r="AB68" s="22"/>
      <c r="AC68" s="95">
        <f t="shared" si="3"/>
        <v>0</v>
      </c>
      <c r="AD68" s="95">
        <f t="shared" si="4"/>
        <v>0</v>
      </c>
      <c r="AE68" s="95">
        <f t="shared" si="5"/>
        <v>0</v>
      </c>
      <c r="AF68" s="95">
        <f t="shared" si="6"/>
        <v>0</v>
      </c>
      <c r="AG68" s="95">
        <f t="shared" si="7"/>
        <v>0</v>
      </c>
      <c r="AH68" s="95">
        <f t="shared" si="8"/>
        <v>1</v>
      </c>
      <c r="AI68" s="95">
        <f t="shared" si="9"/>
        <v>0</v>
      </c>
      <c r="AJ68" s="95">
        <f t="shared" si="10"/>
        <v>0</v>
      </c>
    </row>
    <row r="69" spans="1:36" ht="9.75" customHeight="1">
      <c r="A69" s="102">
        <v>3</v>
      </c>
      <c r="B69" s="107" t="s">
        <v>175</v>
      </c>
      <c r="C69" s="107" t="s">
        <v>101</v>
      </c>
      <c r="D69" s="100" t="s">
        <v>176</v>
      </c>
      <c r="E69" s="5" t="s">
        <v>19</v>
      </c>
      <c r="F69" s="13" t="s">
        <v>60</v>
      </c>
      <c r="G69" s="9" t="s">
        <v>141</v>
      </c>
      <c r="H69" s="10"/>
      <c r="I69" s="47">
        <v>136</v>
      </c>
      <c r="J69" s="48" t="s">
        <v>177</v>
      </c>
      <c r="K69" s="60">
        <v>241</v>
      </c>
      <c r="L69" s="61" t="s">
        <v>178</v>
      </c>
      <c r="M69" s="69">
        <v>188</v>
      </c>
      <c r="N69" s="69">
        <f t="shared" si="11"/>
        <v>4.7</v>
      </c>
      <c r="O69" s="76"/>
      <c r="P69" s="76">
        <f t="shared" si="1"/>
        <v>0</v>
      </c>
      <c r="Q69" s="23"/>
      <c r="R69" s="23">
        <f t="shared" si="0"/>
        <v>0</v>
      </c>
      <c r="S69" s="82"/>
      <c r="T69" s="82"/>
      <c r="U69" s="50">
        <v>15</v>
      </c>
      <c r="V69" s="62">
        <v>24</v>
      </c>
      <c r="W69" s="69">
        <v>18</v>
      </c>
      <c r="X69" s="76"/>
      <c r="Y69" s="23"/>
      <c r="Z69" s="82"/>
      <c r="AA69" s="21">
        <f t="shared" si="2"/>
        <v>565</v>
      </c>
      <c r="AB69" s="22">
        <v>39</v>
      </c>
      <c r="AC69" s="95">
        <f>COUNTIF(U69:Z69,"30")</f>
        <v>0</v>
      </c>
      <c r="AD69" s="95">
        <f>COUNTIF(U69:Z69,"27")</f>
        <v>0</v>
      </c>
      <c r="AE69" s="95">
        <f>COUNTIF(U69:Z69,"24")</f>
        <v>1</v>
      </c>
      <c r="AF69" s="95">
        <f>COUNTIF(U69:Z69,"21")</f>
        <v>0</v>
      </c>
      <c r="AG69" s="95">
        <f>COUNTIF(U69:Z69,"18")</f>
        <v>1</v>
      </c>
      <c r="AH69" s="95">
        <f>COUNTIF(U69:Z69,"15")</f>
        <v>1</v>
      </c>
      <c r="AI69" s="95">
        <f>COUNTIF(U69:Z69,"12")</f>
        <v>0</v>
      </c>
      <c r="AJ69" s="95">
        <f>COUNTIF(U69:Z69,"10")</f>
        <v>0</v>
      </c>
    </row>
    <row r="70" spans="1:36" ht="9.75" customHeight="1">
      <c r="A70" s="102">
        <v>4</v>
      </c>
      <c r="B70" s="107" t="s">
        <v>576</v>
      </c>
      <c r="C70" s="107" t="s">
        <v>179</v>
      </c>
      <c r="D70" s="100" t="s">
        <v>180</v>
      </c>
      <c r="E70" s="5" t="s">
        <v>19</v>
      </c>
      <c r="F70" s="13" t="s">
        <v>60</v>
      </c>
      <c r="G70" s="9" t="s">
        <v>141</v>
      </c>
      <c r="H70" s="7" t="s">
        <v>136</v>
      </c>
      <c r="I70" s="47">
        <v>378</v>
      </c>
      <c r="J70" s="48" t="s">
        <v>163</v>
      </c>
      <c r="K70" s="63"/>
      <c r="L70" s="63"/>
      <c r="M70" s="69">
        <v>247</v>
      </c>
      <c r="N70" s="69">
        <f t="shared" si="11"/>
        <v>6.175</v>
      </c>
      <c r="O70" s="76"/>
      <c r="P70" s="76">
        <f t="shared" si="1"/>
        <v>0</v>
      </c>
      <c r="Q70" s="23"/>
      <c r="R70" s="23">
        <f t="shared" si="0"/>
        <v>0</v>
      </c>
      <c r="S70" s="82"/>
      <c r="T70" s="82"/>
      <c r="U70" s="50">
        <v>30</v>
      </c>
      <c r="V70" s="63"/>
      <c r="W70" s="69">
        <v>24</v>
      </c>
      <c r="X70" s="76"/>
      <c r="Y70" s="23"/>
      <c r="Z70" s="82"/>
      <c r="AA70" s="21">
        <f t="shared" si="2"/>
        <v>625</v>
      </c>
      <c r="AB70" s="22">
        <v>30</v>
      </c>
      <c r="AC70" s="95">
        <f>COUNTIF(U70:Z70,"30")</f>
        <v>1</v>
      </c>
      <c r="AD70" s="95">
        <f>COUNTIF(U70:Z70,"27")</f>
        <v>0</v>
      </c>
      <c r="AE70" s="95">
        <f>COUNTIF(U70:Z70,"24")</f>
        <v>1</v>
      </c>
      <c r="AF70" s="95">
        <f>COUNTIF(U70:Z70,"21")</f>
        <v>0</v>
      </c>
      <c r="AG70" s="95">
        <f>COUNTIF(U70:Z70,"18")</f>
        <v>0</v>
      </c>
      <c r="AH70" s="95">
        <f>COUNTIF(U70:Z70,"15")</f>
        <v>0</v>
      </c>
      <c r="AI70" s="95">
        <f>COUNTIF(U70:Z70,"12")</f>
        <v>0</v>
      </c>
      <c r="AJ70" s="95">
        <f>COUNTIF(U70:Z70,"10")</f>
        <v>0</v>
      </c>
    </row>
    <row r="71" spans="1:36" ht="9.75" customHeight="1">
      <c r="A71" s="102">
        <v>5</v>
      </c>
      <c r="B71" s="107" t="s">
        <v>181</v>
      </c>
      <c r="C71" s="107" t="s">
        <v>182</v>
      </c>
      <c r="D71" s="101"/>
      <c r="E71" s="5" t="s">
        <v>19</v>
      </c>
      <c r="F71" s="13" t="s">
        <v>60</v>
      </c>
      <c r="G71" s="9" t="s">
        <v>141</v>
      </c>
      <c r="H71" s="7" t="s">
        <v>74</v>
      </c>
      <c r="I71" s="47">
        <v>234</v>
      </c>
      <c r="J71" s="48" t="s">
        <v>183</v>
      </c>
      <c r="K71" s="63"/>
      <c r="L71" s="63"/>
      <c r="M71" s="69"/>
      <c r="N71" s="69">
        <f t="shared" si="11"/>
        <v>0</v>
      </c>
      <c r="O71" s="76"/>
      <c r="P71" s="76">
        <f t="shared" si="1"/>
        <v>0</v>
      </c>
      <c r="Q71" s="23"/>
      <c r="R71" s="23">
        <f t="shared" si="0"/>
        <v>0</v>
      </c>
      <c r="S71" s="82"/>
      <c r="T71" s="82"/>
      <c r="U71" s="50">
        <v>21</v>
      </c>
      <c r="V71" s="63"/>
      <c r="W71" s="69"/>
      <c r="X71" s="76"/>
      <c r="Y71" s="23"/>
      <c r="Z71" s="82"/>
      <c r="AA71" s="21">
        <f t="shared" si="2"/>
        <v>234</v>
      </c>
      <c r="AB71" s="22">
        <v>21</v>
      </c>
      <c r="AC71" s="95">
        <f>COUNTIF(U71:Z71,"30")</f>
        <v>0</v>
      </c>
      <c r="AD71" s="95">
        <f>COUNTIF(U71:Z71,"27")</f>
        <v>0</v>
      </c>
      <c r="AE71" s="95">
        <f>COUNTIF(U71:Z71,"24")</f>
        <v>0</v>
      </c>
      <c r="AF71" s="95">
        <f>COUNTIF(U71:Z71,"21")</f>
        <v>1</v>
      </c>
      <c r="AG71" s="95">
        <f>COUNTIF(U71:Z71,"18")</f>
        <v>0</v>
      </c>
      <c r="AH71" s="95">
        <f>COUNTIF(U71:Z71,"15")</f>
        <v>0</v>
      </c>
      <c r="AI71" s="95">
        <f>COUNTIF(U71:Z71,"12")</f>
        <v>0</v>
      </c>
      <c r="AJ71" s="95">
        <f>COUNTIF(U71:Z71,"10")</f>
        <v>0</v>
      </c>
    </row>
    <row r="72" spans="1:36" ht="9.75" customHeight="1">
      <c r="A72" s="102">
        <v>6</v>
      </c>
      <c r="B72" s="107" t="s">
        <v>184</v>
      </c>
      <c r="C72" s="107" t="s">
        <v>185</v>
      </c>
      <c r="D72" s="101"/>
      <c r="E72" s="5" t="s">
        <v>19</v>
      </c>
      <c r="F72" s="13" t="s">
        <v>60</v>
      </c>
      <c r="G72" s="9" t="s">
        <v>141</v>
      </c>
      <c r="H72" s="10"/>
      <c r="I72" s="49"/>
      <c r="J72" s="49"/>
      <c r="K72" s="60">
        <v>154</v>
      </c>
      <c r="L72" s="61" t="s">
        <v>186</v>
      </c>
      <c r="M72" s="69"/>
      <c r="N72" s="69">
        <f t="shared" si="11"/>
        <v>0</v>
      </c>
      <c r="O72" s="76"/>
      <c r="P72" s="76">
        <f t="shared" si="1"/>
        <v>0</v>
      </c>
      <c r="Q72" s="23"/>
      <c r="R72" s="23">
        <f t="shared" si="0"/>
        <v>0</v>
      </c>
      <c r="S72" s="82"/>
      <c r="T72" s="82"/>
      <c r="U72" s="49"/>
      <c r="V72" s="62">
        <v>21</v>
      </c>
      <c r="W72" s="69"/>
      <c r="X72" s="76"/>
      <c r="Y72" s="23"/>
      <c r="Z72" s="82"/>
      <c r="AA72" s="21">
        <f t="shared" si="2"/>
        <v>154</v>
      </c>
      <c r="AB72" s="22">
        <v>21</v>
      </c>
      <c r="AC72" s="95">
        <f>COUNTIF(U72:Z72,"30")</f>
        <v>0</v>
      </c>
      <c r="AD72" s="95">
        <f>COUNTIF(U72:Z72,"27")</f>
        <v>0</v>
      </c>
      <c r="AE72" s="95">
        <f>COUNTIF(U72:Z72,"24")</f>
        <v>0</v>
      </c>
      <c r="AF72" s="95">
        <f>COUNTIF(U72:Z72,"21")</f>
        <v>1</v>
      </c>
      <c r="AG72" s="95">
        <f>COUNTIF(U72:Z72,"18")</f>
        <v>0</v>
      </c>
      <c r="AH72" s="95">
        <f>COUNTIF(U72:Z72,"15")</f>
        <v>0</v>
      </c>
      <c r="AI72" s="95">
        <f>COUNTIF(U72:Z72,"12")</f>
        <v>0</v>
      </c>
      <c r="AJ72" s="95">
        <f>COUNTIF(U72:Z72,"10")</f>
        <v>0</v>
      </c>
    </row>
    <row r="73" spans="1:36" ht="9.75" customHeight="1">
      <c r="A73" s="102">
        <v>7</v>
      </c>
      <c r="B73" s="107" t="s">
        <v>187</v>
      </c>
      <c r="C73" s="107" t="s">
        <v>26</v>
      </c>
      <c r="D73" s="100" t="s">
        <v>188</v>
      </c>
      <c r="E73" s="5" t="s">
        <v>19</v>
      </c>
      <c r="F73" s="13" t="s">
        <v>60</v>
      </c>
      <c r="G73" s="9" t="s">
        <v>141</v>
      </c>
      <c r="H73" s="7" t="s">
        <v>189</v>
      </c>
      <c r="I73" s="47">
        <v>206</v>
      </c>
      <c r="J73" s="48" t="s">
        <v>190</v>
      </c>
      <c r="K73" s="63"/>
      <c r="L73" s="63"/>
      <c r="M73" s="69"/>
      <c r="N73" s="69">
        <f t="shared" si="11"/>
        <v>0</v>
      </c>
      <c r="O73" s="76">
        <v>192</v>
      </c>
      <c r="P73" s="76">
        <f t="shared" si="1"/>
        <v>4.8</v>
      </c>
      <c r="Q73" s="23">
        <v>275</v>
      </c>
      <c r="R73" s="23">
        <f t="shared" si="0"/>
        <v>6.875</v>
      </c>
      <c r="S73" s="82"/>
      <c r="T73" s="82"/>
      <c r="U73" s="50">
        <v>18</v>
      </c>
      <c r="V73" s="63"/>
      <c r="W73" s="69"/>
      <c r="X73" s="76">
        <v>12</v>
      </c>
      <c r="Y73" s="23">
        <v>24</v>
      </c>
      <c r="Z73" s="82"/>
      <c r="AA73" s="21">
        <f t="shared" si="2"/>
        <v>673</v>
      </c>
      <c r="AB73" s="22">
        <v>18</v>
      </c>
      <c r="AC73" s="95">
        <f>COUNTIF(U73:Z73,"30")</f>
        <v>0</v>
      </c>
      <c r="AD73" s="95">
        <f>COUNTIF(U73:Z73,"27")</f>
        <v>0</v>
      </c>
      <c r="AE73" s="95">
        <f>COUNTIF(U73:Z73,"24")</f>
        <v>1</v>
      </c>
      <c r="AF73" s="95">
        <f>COUNTIF(U73:Z73,"21")</f>
        <v>0</v>
      </c>
      <c r="AG73" s="95">
        <f>COUNTIF(U73:Z73,"18")</f>
        <v>1</v>
      </c>
      <c r="AH73" s="95">
        <f>COUNTIF(U73:Z73,"15")</f>
        <v>0</v>
      </c>
      <c r="AI73" s="95">
        <f>COUNTIF(U73:Z73,"12")</f>
        <v>1</v>
      </c>
      <c r="AJ73" s="95">
        <f>COUNTIF(U73:Z73,"10")</f>
        <v>0</v>
      </c>
    </row>
  </sheetData>
  <sheetProtection/>
  <mergeCells count="30">
    <mergeCell ref="AH2:AH3"/>
    <mergeCell ref="AI2:AI3"/>
    <mergeCell ref="AJ2:AJ3"/>
    <mergeCell ref="AC2:AC3"/>
    <mergeCell ref="AD2:AD3"/>
    <mergeCell ref="AE2:AE3"/>
    <mergeCell ref="AF2:AF3"/>
    <mergeCell ref="AG2:AG3"/>
    <mergeCell ref="S2:S3"/>
    <mergeCell ref="O1:P1"/>
    <mergeCell ref="Q1:R1"/>
    <mergeCell ref="S1:T1"/>
    <mergeCell ref="AA1:AB1"/>
    <mergeCell ref="O2:O3"/>
    <mergeCell ref="Q2:Q3"/>
    <mergeCell ref="A1:A3"/>
    <mergeCell ref="B1:E1"/>
    <mergeCell ref="I1:J1"/>
    <mergeCell ref="K1:L1"/>
    <mergeCell ref="M1:N1"/>
    <mergeCell ref="G2:G3"/>
    <mergeCell ref="H2:H3"/>
    <mergeCell ref="I2:I3"/>
    <mergeCell ref="K2:K3"/>
    <mergeCell ref="M2:M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3"/>
  <sheetViews>
    <sheetView zoomScalePageLayoutView="0" workbookViewId="0" topLeftCell="A1">
      <selection activeCell="B67" sqref="B67:T73"/>
    </sheetView>
  </sheetViews>
  <sheetFormatPr defaultColWidth="9.140625" defaultRowHeight="15"/>
  <cols>
    <col min="1" max="1" width="2.8515625" style="0" customWidth="1"/>
    <col min="2" max="2" width="8.8515625" style="0" customWidth="1"/>
    <col min="3" max="3" width="9.8515625" style="0" customWidth="1"/>
    <col min="4" max="4" width="8.00390625" style="0" customWidth="1"/>
    <col min="5" max="5" width="0.9921875" style="0" customWidth="1"/>
    <col min="6" max="6" width="5.8515625" style="0" customWidth="1"/>
    <col min="7" max="7" width="4.00390625" style="0" customWidth="1"/>
    <col min="8" max="8" width="19.8515625" style="0" customWidth="1"/>
    <col min="9" max="9" width="4.00390625" style="0" customWidth="1"/>
    <col min="10" max="10" width="2.8515625" style="0" customWidth="1"/>
    <col min="11" max="11" width="4.00390625" style="0" customWidth="1"/>
    <col min="12" max="12" width="2.8515625" style="0" customWidth="1"/>
    <col min="13" max="13" width="4.00390625" style="0" customWidth="1"/>
    <col min="14" max="14" width="2.8515625" style="0" customWidth="1"/>
    <col min="15" max="15" width="4.00390625" style="0" customWidth="1"/>
    <col min="16" max="16" width="2.8515625" style="0" customWidth="1"/>
    <col min="17" max="17" width="4.00390625" style="0" customWidth="1"/>
    <col min="18" max="18" width="2.8515625" style="0" customWidth="1"/>
    <col min="19" max="19" width="4.00390625" style="0" customWidth="1"/>
    <col min="20" max="20" width="2.8515625" style="0" customWidth="1"/>
    <col min="21" max="21" width="5.8515625" style="0" customWidth="1"/>
    <col min="22" max="22" width="4.8515625" style="0" customWidth="1"/>
    <col min="23" max="23" width="5.8515625" style="0" customWidth="1"/>
    <col min="24" max="25" width="4.8515625" style="0" customWidth="1"/>
    <col min="26" max="26" width="5.8515625" style="0" customWidth="1"/>
    <col min="27" max="28" width="4.8515625" style="0" customWidth="1"/>
    <col min="29" max="29" width="4.00390625" style="0" customWidth="1"/>
    <col min="30" max="30" width="4.421875" style="0" customWidth="1"/>
    <col min="31" max="31" width="4.140625" style="0" customWidth="1"/>
    <col min="32" max="32" width="3.7109375" style="0" customWidth="1"/>
    <col min="33" max="33" width="4.140625" style="0" customWidth="1"/>
    <col min="34" max="36" width="4.00390625" style="0" customWidth="1"/>
  </cols>
  <sheetData>
    <row r="1" spans="1:36" ht="1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9">
        <v>30</v>
      </c>
      <c r="AD1" s="109">
        <v>27</v>
      </c>
      <c r="AE1" s="109">
        <v>24</v>
      </c>
      <c r="AF1" s="109">
        <v>21</v>
      </c>
      <c r="AG1" s="109">
        <v>18</v>
      </c>
      <c r="AH1" s="109">
        <v>15</v>
      </c>
      <c r="AI1" s="109">
        <v>12</v>
      </c>
      <c r="AJ1" s="109">
        <v>10</v>
      </c>
    </row>
    <row r="2" spans="1:36" ht="9.75" customHeight="1">
      <c r="A2" s="102">
        <v>8</v>
      </c>
      <c r="B2" s="100" t="s">
        <v>191</v>
      </c>
      <c r="C2" s="100" t="s">
        <v>192</v>
      </c>
      <c r="D2" s="101"/>
      <c r="E2" s="5" t="s">
        <v>19</v>
      </c>
      <c r="F2" s="13" t="s">
        <v>60</v>
      </c>
      <c r="G2" s="29" t="s">
        <v>141</v>
      </c>
      <c r="H2" s="18"/>
      <c r="I2" s="49"/>
      <c r="J2" s="49"/>
      <c r="K2" s="60">
        <v>119</v>
      </c>
      <c r="L2" s="61" t="s">
        <v>151</v>
      </c>
      <c r="M2" s="69"/>
      <c r="N2" s="69">
        <f aca="true" t="shared" si="0" ref="N2:N71">M2/20/2</f>
        <v>0</v>
      </c>
      <c r="O2" s="76"/>
      <c r="P2" s="76">
        <f>O2/20/2</f>
        <v>0</v>
      </c>
      <c r="Q2" s="23"/>
      <c r="R2" s="23">
        <f>Q2/20/2</f>
        <v>0</v>
      </c>
      <c r="S2" s="90"/>
      <c r="T2" s="90"/>
      <c r="U2" s="49"/>
      <c r="V2" s="62">
        <v>18</v>
      </c>
      <c r="W2" s="69"/>
      <c r="X2" s="76"/>
      <c r="Y2" s="23"/>
      <c r="Z2" s="90"/>
      <c r="AA2" s="21">
        <f>I2+K2+M2+O2+Q2+S2</f>
        <v>119</v>
      </c>
      <c r="AB2" s="22">
        <v>18</v>
      </c>
      <c r="AC2" s="95">
        <f>COUNTIF(U2:Z2,"30")</f>
        <v>0</v>
      </c>
      <c r="AD2" s="95">
        <f>COUNTIF(U2:Z2,"27")</f>
        <v>0</v>
      </c>
      <c r="AE2" s="95">
        <f>COUNTIF(U2:Z2,"24")</f>
        <v>0</v>
      </c>
      <c r="AF2" s="95">
        <f>COUNTIF(U2:Z2,"21")</f>
        <v>0</v>
      </c>
      <c r="AG2" s="95">
        <f>COUNTIF(U2:Z2,"18")</f>
        <v>1</v>
      </c>
      <c r="AH2" s="95">
        <f>COUNTIF(U2:Z2,"15")</f>
        <v>0</v>
      </c>
      <c r="AI2" s="95">
        <f>COUNTIF(U2:Z2,"12")</f>
        <v>0</v>
      </c>
      <c r="AJ2" s="95">
        <f>COUNTIF(U2:Z2,"10")</f>
        <v>0</v>
      </c>
    </row>
    <row r="3" spans="1:36" ht="9.75" customHeight="1">
      <c r="A3" s="102">
        <v>1</v>
      </c>
      <c r="B3" s="100" t="s">
        <v>193</v>
      </c>
      <c r="C3" s="100" t="s">
        <v>78</v>
      </c>
      <c r="D3" s="101"/>
      <c r="E3" s="6" t="s">
        <v>35</v>
      </c>
      <c r="F3" s="13" t="s">
        <v>60</v>
      </c>
      <c r="G3" s="29" t="s">
        <v>141</v>
      </c>
      <c r="H3" s="19" t="s">
        <v>189</v>
      </c>
      <c r="I3" s="47">
        <v>154</v>
      </c>
      <c r="J3" s="48" t="s">
        <v>186</v>
      </c>
      <c r="K3" s="60">
        <v>151</v>
      </c>
      <c r="L3" s="61" t="s">
        <v>194</v>
      </c>
      <c r="M3" s="69"/>
      <c r="N3" s="69">
        <f t="shared" si="0"/>
        <v>0</v>
      </c>
      <c r="O3" s="76"/>
      <c r="P3" s="76">
        <f aca="true" t="shared" si="1" ref="P3:P73">O3/20/2</f>
        <v>0</v>
      </c>
      <c r="Q3" s="23"/>
      <c r="R3" s="23">
        <f>Q3/20/2</f>
        <v>0</v>
      </c>
      <c r="S3" s="90"/>
      <c r="T3" s="90"/>
      <c r="U3" s="50">
        <v>27</v>
      </c>
      <c r="V3" s="62">
        <v>21</v>
      </c>
      <c r="W3" s="69"/>
      <c r="X3" s="76"/>
      <c r="Y3" s="23"/>
      <c r="Z3" s="90"/>
      <c r="AA3" s="21">
        <f aca="true" t="shared" si="2" ref="AA3:AA72">I3+K3+M3+O3+Q3+S3</f>
        <v>305</v>
      </c>
      <c r="AB3" s="22">
        <v>48</v>
      </c>
      <c r="AC3" s="95">
        <f aca="true" t="shared" si="3" ref="AC3:AC66">COUNTIF(U3:Z3,"30")</f>
        <v>0</v>
      </c>
      <c r="AD3" s="95">
        <f aca="true" t="shared" si="4" ref="AD3:AD66">COUNTIF(U3:Z3,"27")</f>
        <v>1</v>
      </c>
      <c r="AE3" s="95">
        <f aca="true" t="shared" si="5" ref="AE3:AE66">COUNTIF(U3:Z3,"24")</f>
        <v>0</v>
      </c>
      <c r="AF3" s="95">
        <f aca="true" t="shared" si="6" ref="AF3:AF66">COUNTIF(U3:Z3,"21")</f>
        <v>1</v>
      </c>
      <c r="AG3" s="95">
        <f aca="true" t="shared" si="7" ref="AG3:AG66">COUNTIF(U3:Z3,"18")</f>
        <v>0</v>
      </c>
      <c r="AH3" s="95">
        <f aca="true" t="shared" si="8" ref="AH3:AH66">COUNTIF(U3:Z3,"15")</f>
        <v>0</v>
      </c>
      <c r="AI3" s="95">
        <f aca="true" t="shared" si="9" ref="AI3:AI66">COUNTIF(U3:Z3,"12")</f>
        <v>0</v>
      </c>
      <c r="AJ3" s="95">
        <f aca="true" t="shared" si="10" ref="AJ3:AJ66">COUNTIF(U3:Z3,"10")</f>
        <v>0</v>
      </c>
    </row>
    <row r="4" spans="1:36" ht="9.75" customHeight="1">
      <c r="A4" s="102">
        <v>2</v>
      </c>
      <c r="B4" s="100" t="s">
        <v>195</v>
      </c>
      <c r="C4" s="100" t="s">
        <v>196</v>
      </c>
      <c r="D4" s="100" t="s">
        <v>197</v>
      </c>
      <c r="E4" s="6" t="s">
        <v>35</v>
      </c>
      <c r="F4" s="13" t="s">
        <v>60</v>
      </c>
      <c r="G4" s="29" t="s">
        <v>141</v>
      </c>
      <c r="H4" s="19" t="s">
        <v>28</v>
      </c>
      <c r="I4" s="49"/>
      <c r="J4" s="49"/>
      <c r="K4" s="60">
        <v>193</v>
      </c>
      <c r="L4" s="61" t="s">
        <v>198</v>
      </c>
      <c r="M4" s="69"/>
      <c r="N4" s="69">
        <f t="shared" si="0"/>
        <v>0</v>
      </c>
      <c r="O4" s="76"/>
      <c r="P4" s="76">
        <f t="shared" si="1"/>
        <v>0</v>
      </c>
      <c r="Q4" s="23"/>
      <c r="R4" s="23">
        <f>Q4/20/2</f>
        <v>0</v>
      </c>
      <c r="S4" s="90"/>
      <c r="T4" s="90"/>
      <c r="U4" s="49"/>
      <c r="V4" s="62">
        <v>30</v>
      </c>
      <c r="W4" s="69"/>
      <c r="X4" s="76"/>
      <c r="Y4" s="23"/>
      <c r="Z4" s="90"/>
      <c r="AA4" s="21">
        <f t="shared" si="2"/>
        <v>193</v>
      </c>
      <c r="AB4" s="22">
        <v>30</v>
      </c>
      <c r="AC4" s="95">
        <f t="shared" si="3"/>
        <v>1</v>
      </c>
      <c r="AD4" s="95">
        <f t="shared" si="4"/>
        <v>0</v>
      </c>
      <c r="AE4" s="95">
        <f t="shared" si="5"/>
        <v>0</v>
      </c>
      <c r="AF4" s="95">
        <f t="shared" si="6"/>
        <v>0</v>
      </c>
      <c r="AG4" s="95">
        <f t="shared" si="7"/>
        <v>0</v>
      </c>
      <c r="AH4" s="95">
        <f t="shared" si="8"/>
        <v>0</v>
      </c>
      <c r="AI4" s="95">
        <f t="shared" si="9"/>
        <v>0</v>
      </c>
      <c r="AJ4" s="95">
        <f t="shared" si="10"/>
        <v>0</v>
      </c>
    </row>
    <row r="5" spans="1:36" ht="9.75" customHeight="1">
      <c r="A5" s="102">
        <v>3</v>
      </c>
      <c r="B5" s="100" t="s">
        <v>199</v>
      </c>
      <c r="C5" s="100" t="s">
        <v>200</v>
      </c>
      <c r="D5" s="101"/>
      <c r="E5" s="6" t="s">
        <v>35</v>
      </c>
      <c r="F5" s="13" t="s">
        <v>60</v>
      </c>
      <c r="G5" s="29" t="s">
        <v>141</v>
      </c>
      <c r="H5" s="19" t="s">
        <v>189</v>
      </c>
      <c r="I5" s="47">
        <v>187</v>
      </c>
      <c r="J5" s="48" t="s">
        <v>201</v>
      </c>
      <c r="K5" s="63"/>
      <c r="L5" s="63"/>
      <c r="M5" s="69"/>
      <c r="N5" s="69">
        <f t="shared" si="0"/>
        <v>0</v>
      </c>
      <c r="O5" s="76">
        <v>248</v>
      </c>
      <c r="P5" s="76">
        <f t="shared" si="1"/>
        <v>6.2</v>
      </c>
      <c r="Q5" s="23">
        <v>291</v>
      </c>
      <c r="R5" s="23">
        <f>Q5/20/2</f>
        <v>7.275</v>
      </c>
      <c r="S5" s="90"/>
      <c r="T5" s="90"/>
      <c r="U5" s="50">
        <v>30</v>
      </c>
      <c r="V5" s="63"/>
      <c r="W5" s="69"/>
      <c r="X5" s="76">
        <v>30</v>
      </c>
      <c r="Y5" s="23">
        <v>30</v>
      </c>
      <c r="Z5" s="90"/>
      <c r="AA5" s="21">
        <f t="shared" si="2"/>
        <v>726</v>
      </c>
      <c r="AB5" s="22">
        <v>30</v>
      </c>
      <c r="AC5" s="95">
        <f t="shared" si="3"/>
        <v>3</v>
      </c>
      <c r="AD5" s="95">
        <f t="shared" si="4"/>
        <v>0</v>
      </c>
      <c r="AE5" s="95">
        <f t="shared" si="5"/>
        <v>0</v>
      </c>
      <c r="AF5" s="95">
        <f t="shared" si="6"/>
        <v>0</v>
      </c>
      <c r="AG5" s="95">
        <f t="shared" si="7"/>
        <v>0</v>
      </c>
      <c r="AH5" s="95">
        <f t="shared" si="8"/>
        <v>0</v>
      </c>
      <c r="AI5" s="95">
        <f t="shared" si="9"/>
        <v>0</v>
      </c>
      <c r="AJ5" s="95">
        <f t="shared" si="10"/>
        <v>0</v>
      </c>
    </row>
    <row r="6" spans="1:36" ht="9.75" customHeight="1">
      <c r="A6" s="102">
        <v>4</v>
      </c>
      <c r="B6" s="100" t="s">
        <v>202</v>
      </c>
      <c r="C6" s="100" t="s">
        <v>78</v>
      </c>
      <c r="D6" s="100" t="s">
        <v>203</v>
      </c>
      <c r="E6" s="6" t="s">
        <v>35</v>
      </c>
      <c r="F6" s="13" t="s">
        <v>60</v>
      </c>
      <c r="G6" s="29" t="s">
        <v>141</v>
      </c>
      <c r="H6" s="19" t="s">
        <v>28</v>
      </c>
      <c r="I6" s="49"/>
      <c r="J6" s="49"/>
      <c r="K6" s="60">
        <v>167</v>
      </c>
      <c r="L6" s="61" t="s">
        <v>64</v>
      </c>
      <c r="M6" s="69">
        <v>102</v>
      </c>
      <c r="N6" s="69">
        <f>M6/20/2</f>
        <v>2.55</v>
      </c>
      <c r="O6" s="76">
        <v>227</v>
      </c>
      <c r="P6" s="76">
        <f t="shared" si="1"/>
        <v>5.675</v>
      </c>
      <c r="Q6" s="23"/>
      <c r="R6" s="23">
        <f aca="true" t="shared" si="11" ref="R6:R72">Q6/20/2</f>
        <v>0</v>
      </c>
      <c r="S6" s="90"/>
      <c r="T6" s="90"/>
      <c r="U6" s="49"/>
      <c r="V6" s="62">
        <v>27</v>
      </c>
      <c r="W6" s="69">
        <v>30</v>
      </c>
      <c r="X6" s="76">
        <v>27</v>
      </c>
      <c r="Y6" s="23"/>
      <c r="Z6" s="90"/>
      <c r="AA6" s="21">
        <f t="shared" si="2"/>
        <v>496</v>
      </c>
      <c r="AB6" s="22">
        <v>27</v>
      </c>
      <c r="AC6" s="95">
        <f t="shared" si="3"/>
        <v>1</v>
      </c>
      <c r="AD6" s="95">
        <f t="shared" si="4"/>
        <v>2</v>
      </c>
      <c r="AE6" s="95">
        <f t="shared" si="5"/>
        <v>0</v>
      </c>
      <c r="AF6" s="95">
        <f t="shared" si="6"/>
        <v>0</v>
      </c>
      <c r="AG6" s="95">
        <f t="shared" si="7"/>
        <v>0</v>
      </c>
      <c r="AH6" s="95">
        <f t="shared" si="8"/>
        <v>0</v>
      </c>
      <c r="AI6" s="95">
        <f t="shared" si="9"/>
        <v>0</v>
      </c>
      <c r="AJ6" s="95">
        <f t="shared" si="10"/>
        <v>0</v>
      </c>
    </row>
    <row r="7" spans="1:36" ht="9.75" customHeight="1">
      <c r="A7" s="102">
        <v>1</v>
      </c>
      <c r="B7" s="100" t="s">
        <v>204</v>
      </c>
      <c r="C7" s="100" t="s">
        <v>205</v>
      </c>
      <c r="D7" s="100" t="s">
        <v>206</v>
      </c>
      <c r="E7" s="5" t="s">
        <v>19</v>
      </c>
      <c r="F7" s="14" t="s">
        <v>88</v>
      </c>
      <c r="G7" s="29" t="s">
        <v>141</v>
      </c>
      <c r="H7" s="19" t="s">
        <v>162</v>
      </c>
      <c r="I7" s="47">
        <v>336</v>
      </c>
      <c r="J7" s="48" t="s">
        <v>207</v>
      </c>
      <c r="K7" s="60">
        <v>383</v>
      </c>
      <c r="L7" s="61" t="s">
        <v>208</v>
      </c>
      <c r="M7" s="69">
        <v>256</v>
      </c>
      <c r="N7" s="69">
        <f t="shared" si="0"/>
        <v>6.4</v>
      </c>
      <c r="O7" s="76"/>
      <c r="P7" s="76">
        <f t="shared" si="1"/>
        <v>0</v>
      </c>
      <c r="Q7" s="23">
        <v>395</v>
      </c>
      <c r="R7" s="23">
        <f t="shared" si="11"/>
        <v>9.875</v>
      </c>
      <c r="S7" s="90"/>
      <c r="T7" s="90"/>
      <c r="U7" s="50">
        <v>30</v>
      </c>
      <c r="V7" s="62">
        <v>30</v>
      </c>
      <c r="W7" s="69">
        <v>30</v>
      </c>
      <c r="X7" s="76"/>
      <c r="Y7" s="23">
        <v>30</v>
      </c>
      <c r="Z7" s="90"/>
      <c r="AA7" s="21">
        <f t="shared" si="2"/>
        <v>1370</v>
      </c>
      <c r="AB7" s="22">
        <v>60</v>
      </c>
      <c r="AC7" s="95">
        <f t="shared" si="3"/>
        <v>4</v>
      </c>
      <c r="AD7" s="95">
        <f t="shared" si="4"/>
        <v>0</v>
      </c>
      <c r="AE7" s="95">
        <f t="shared" si="5"/>
        <v>0</v>
      </c>
      <c r="AF7" s="95">
        <f t="shared" si="6"/>
        <v>0</v>
      </c>
      <c r="AG7" s="95">
        <f t="shared" si="7"/>
        <v>0</v>
      </c>
      <c r="AH7" s="95">
        <f t="shared" si="8"/>
        <v>0</v>
      </c>
      <c r="AI7" s="95">
        <f t="shared" si="9"/>
        <v>0</v>
      </c>
      <c r="AJ7" s="95">
        <f t="shared" si="10"/>
        <v>0</v>
      </c>
    </row>
    <row r="8" spans="1:36" ht="9.75" customHeight="1">
      <c r="A8" s="102"/>
      <c r="B8" s="100" t="s">
        <v>579</v>
      </c>
      <c r="C8" s="100" t="s">
        <v>363</v>
      </c>
      <c r="D8" s="100" t="s">
        <v>553</v>
      </c>
      <c r="E8" s="5" t="s">
        <v>19</v>
      </c>
      <c r="F8" s="14" t="s">
        <v>88</v>
      </c>
      <c r="G8" s="29" t="s">
        <v>141</v>
      </c>
      <c r="H8" s="19" t="s">
        <v>74</v>
      </c>
      <c r="I8" s="47"/>
      <c r="J8" s="48"/>
      <c r="K8" s="60"/>
      <c r="L8" s="61"/>
      <c r="M8" s="69">
        <v>166</v>
      </c>
      <c r="N8" s="69">
        <f t="shared" si="0"/>
        <v>4.15</v>
      </c>
      <c r="O8" s="76"/>
      <c r="P8" s="76"/>
      <c r="Q8" s="23"/>
      <c r="R8" s="23"/>
      <c r="S8" s="90"/>
      <c r="T8" s="90"/>
      <c r="U8" s="50"/>
      <c r="V8" s="62"/>
      <c r="W8" s="69">
        <v>27</v>
      </c>
      <c r="X8" s="76"/>
      <c r="Y8" s="23"/>
      <c r="Z8" s="90"/>
      <c r="AA8" s="21"/>
      <c r="AB8" s="22"/>
      <c r="AC8" s="95">
        <f t="shared" si="3"/>
        <v>0</v>
      </c>
      <c r="AD8" s="95">
        <f t="shared" si="4"/>
        <v>1</v>
      </c>
      <c r="AE8" s="95">
        <f t="shared" si="5"/>
        <v>0</v>
      </c>
      <c r="AF8" s="95">
        <f t="shared" si="6"/>
        <v>0</v>
      </c>
      <c r="AG8" s="95">
        <f t="shared" si="7"/>
        <v>0</v>
      </c>
      <c r="AH8" s="95">
        <f t="shared" si="8"/>
        <v>0</v>
      </c>
      <c r="AI8" s="95">
        <f t="shared" si="9"/>
        <v>0</v>
      </c>
      <c r="AJ8" s="95">
        <f t="shared" si="10"/>
        <v>0</v>
      </c>
    </row>
    <row r="9" spans="1:36" ht="9.75" customHeight="1">
      <c r="A9" s="102">
        <v>2</v>
      </c>
      <c r="B9" s="100" t="s">
        <v>209</v>
      </c>
      <c r="C9" s="100" t="s">
        <v>210</v>
      </c>
      <c r="D9" s="100" t="s">
        <v>211</v>
      </c>
      <c r="E9" s="5" t="s">
        <v>19</v>
      </c>
      <c r="F9" s="14" t="s">
        <v>88</v>
      </c>
      <c r="G9" s="29" t="s">
        <v>141</v>
      </c>
      <c r="H9" s="18"/>
      <c r="I9" s="47">
        <v>324</v>
      </c>
      <c r="J9" s="48" t="s">
        <v>212</v>
      </c>
      <c r="K9" s="60">
        <v>295</v>
      </c>
      <c r="L9" s="61" t="s">
        <v>213</v>
      </c>
      <c r="M9" s="69"/>
      <c r="N9" s="69">
        <f t="shared" si="0"/>
        <v>0</v>
      </c>
      <c r="O9" s="76">
        <v>344</v>
      </c>
      <c r="P9" s="76">
        <f t="shared" si="1"/>
        <v>8.6</v>
      </c>
      <c r="Q9" s="23">
        <v>366</v>
      </c>
      <c r="R9" s="23">
        <f t="shared" si="11"/>
        <v>9.15</v>
      </c>
      <c r="S9" s="90"/>
      <c r="T9" s="90"/>
      <c r="U9" s="50">
        <v>27</v>
      </c>
      <c r="V9" s="62">
        <v>24</v>
      </c>
      <c r="W9" s="69"/>
      <c r="X9" s="76">
        <v>30</v>
      </c>
      <c r="Y9" s="23">
        <v>27</v>
      </c>
      <c r="Z9" s="90"/>
      <c r="AA9" s="21">
        <f t="shared" si="2"/>
        <v>1329</v>
      </c>
      <c r="AB9" s="22">
        <v>51</v>
      </c>
      <c r="AC9" s="95">
        <f t="shared" si="3"/>
        <v>1</v>
      </c>
      <c r="AD9" s="95">
        <f t="shared" si="4"/>
        <v>2</v>
      </c>
      <c r="AE9" s="95">
        <f t="shared" si="5"/>
        <v>1</v>
      </c>
      <c r="AF9" s="95">
        <f t="shared" si="6"/>
        <v>0</v>
      </c>
      <c r="AG9" s="95">
        <f t="shared" si="7"/>
        <v>0</v>
      </c>
      <c r="AH9" s="95">
        <f t="shared" si="8"/>
        <v>0</v>
      </c>
      <c r="AI9" s="95">
        <f t="shared" si="9"/>
        <v>0</v>
      </c>
      <c r="AJ9" s="95">
        <f t="shared" si="10"/>
        <v>0</v>
      </c>
    </row>
    <row r="10" spans="1:36" ht="9.75" customHeight="1">
      <c r="A10" s="102">
        <v>3</v>
      </c>
      <c r="B10" s="100" t="s">
        <v>214</v>
      </c>
      <c r="C10" s="100" t="s">
        <v>17</v>
      </c>
      <c r="D10" s="100" t="s">
        <v>215</v>
      </c>
      <c r="E10" s="5" t="s">
        <v>19</v>
      </c>
      <c r="F10" s="14" t="s">
        <v>88</v>
      </c>
      <c r="G10" s="29" t="s">
        <v>141</v>
      </c>
      <c r="H10" s="19" t="s">
        <v>146</v>
      </c>
      <c r="I10" s="47">
        <v>281</v>
      </c>
      <c r="J10" s="48" t="s">
        <v>216</v>
      </c>
      <c r="K10" s="60">
        <v>306</v>
      </c>
      <c r="L10" s="61" t="s">
        <v>158</v>
      </c>
      <c r="M10" s="69"/>
      <c r="N10" s="69">
        <f t="shared" si="0"/>
        <v>0</v>
      </c>
      <c r="O10" s="76"/>
      <c r="P10" s="76">
        <f t="shared" si="1"/>
        <v>0</v>
      </c>
      <c r="Q10" s="23">
        <v>357</v>
      </c>
      <c r="R10" s="23">
        <f t="shared" si="11"/>
        <v>8.925</v>
      </c>
      <c r="S10" s="90"/>
      <c r="T10" s="90"/>
      <c r="U10" s="50">
        <v>24</v>
      </c>
      <c r="V10" s="62">
        <v>27</v>
      </c>
      <c r="W10" s="69"/>
      <c r="X10" s="76"/>
      <c r="Y10" s="23">
        <v>24</v>
      </c>
      <c r="Z10" s="90"/>
      <c r="AA10" s="21">
        <f t="shared" si="2"/>
        <v>944</v>
      </c>
      <c r="AB10" s="22">
        <v>51</v>
      </c>
      <c r="AC10" s="95">
        <f t="shared" si="3"/>
        <v>0</v>
      </c>
      <c r="AD10" s="95">
        <f t="shared" si="4"/>
        <v>1</v>
      </c>
      <c r="AE10" s="95">
        <f t="shared" si="5"/>
        <v>2</v>
      </c>
      <c r="AF10" s="95">
        <f t="shared" si="6"/>
        <v>0</v>
      </c>
      <c r="AG10" s="95">
        <f t="shared" si="7"/>
        <v>0</v>
      </c>
      <c r="AH10" s="95">
        <f t="shared" si="8"/>
        <v>0</v>
      </c>
      <c r="AI10" s="95">
        <f t="shared" si="9"/>
        <v>0</v>
      </c>
      <c r="AJ10" s="95">
        <f t="shared" si="10"/>
        <v>0</v>
      </c>
    </row>
    <row r="11" spans="1:36" ht="9.75" customHeight="1">
      <c r="A11" s="102"/>
      <c r="B11" s="100" t="s">
        <v>469</v>
      </c>
      <c r="C11" s="100" t="s">
        <v>97</v>
      </c>
      <c r="D11" s="100"/>
      <c r="E11" s="5" t="s">
        <v>19</v>
      </c>
      <c r="F11" s="14" t="s">
        <v>88</v>
      </c>
      <c r="G11" s="29" t="s">
        <v>141</v>
      </c>
      <c r="H11" s="19"/>
      <c r="I11" s="47"/>
      <c r="J11" s="48"/>
      <c r="K11" s="60"/>
      <c r="L11" s="61"/>
      <c r="M11" s="69"/>
      <c r="N11" s="69">
        <f t="shared" si="0"/>
        <v>0</v>
      </c>
      <c r="O11" s="76">
        <v>164</v>
      </c>
      <c r="P11" s="76">
        <f t="shared" si="1"/>
        <v>4.1</v>
      </c>
      <c r="Q11" s="23">
        <v>224</v>
      </c>
      <c r="R11" s="23">
        <f t="shared" si="11"/>
        <v>5.6</v>
      </c>
      <c r="S11" s="90"/>
      <c r="T11" s="90"/>
      <c r="U11" s="50"/>
      <c r="V11" s="62"/>
      <c r="W11" s="69"/>
      <c r="X11" s="76">
        <v>27</v>
      </c>
      <c r="Y11" s="23">
        <v>21</v>
      </c>
      <c r="Z11" s="90"/>
      <c r="AA11" s="21">
        <f t="shared" si="2"/>
        <v>388</v>
      </c>
      <c r="AB11" s="22"/>
      <c r="AC11" s="95">
        <f t="shared" si="3"/>
        <v>0</v>
      </c>
      <c r="AD11" s="95">
        <f t="shared" si="4"/>
        <v>1</v>
      </c>
      <c r="AE11" s="95">
        <f t="shared" si="5"/>
        <v>0</v>
      </c>
      <c r="AF11" s="95">
        <f t="shared" si="6"/>
        <v>1</v>
      </c>
      <c r="AG11" s="95">
        <f t="shared" si="7"/>
        <v>0</v>
      </c>
      <c r="AH11" s="95">
        <f t="shared" si="8"/>
        <v>0</v>
      </c>
      <c r="AI11" s="95">
        <f t="shared" si="9"/>
        <v>0</v>
      </c>
      <c r="AJ11" s="95">
        <f t="shared" si="10"/>
        <v>0</v>
      </c>
    </row>
    <row r="12" spans="1:36" ht="9.75" customHeight="1">
      <c r="A12" s="102"/>
      <c r="B12" s="100" t="s">
        <v>459</v>
      </c>
      <c r="C12" s="100" t="s">
        <v>470</v>
      </c>
      <c r="D12" s="100" t="s">
        <v>507</v>
      </c>
      <c r="E12" s="5" t="s">
        <v>471</v>
      </c>
      <c r="F12" s="14" t="s">
        <v>20</v>
      </c>
      <c r="G12" s="30" t="s">
        <v>472</v>
      </c>
      <c r="H12" s="19" t="s">
        <v>460</v>
      </c>
      <c r="I12" s="47"/>
      <c r="J12" s="48"/>
      <c r="K12" s="60"/>
      <c r="L12" s="61"/>
      <c r="M12" s="69"/>
      <c r="N12" s="69">
        <f t="shared" si="0"/>
        <v>0</v>
      </c>
      <c r="O12" s="76">
        <v>144</v>
      </c>
      <c r="P12" s="76">
        <f t="shared" si="1"/>
        <v>3.6</v>
      </c>
      <c r="Q12" s="23">
        <v>208</v>
      </c>
      <c r="R12" s="23">
        <f t="shared" si="11"/>
        <v>5.2</v>
      </c>
      <c r="S12" s="90"/>
      <c r="T12" s="90"/>
      <c r="U12" s="50"/>
      <c r="V12" s="62"/>
      <c r="W12" s="69"/>
      <c r="X12" s="76">
        <v>30</v>
      </c>
      <c r="Y12" s="23">
        <v>30</v>
      </c>
      <c r="Z12" s="90"/>
      <c r="AA12" s="21">
        <f t="shared" si="2"/>
        <v>352</v>
      </c>
      <c r="AB12" s="22"/>
      <c r="AC12" s="95">
        <f t="shared" si="3"/>
        <v>2</v>
      </c>
      <c r="AD12" s="95">
        <f t="shared" si="4"/>
        <v>0</v>
      </c>
      <c r="AE12" s="95">
        <f t="shared" si="5"/>
        <v>0</v>
      </c>
      <c r="AF12" s="95">
        <f t="shared" si="6"/>
        <v>0</v>
      </c>
      <c r="AG12" s="95">
        <f t="shared" si="7"/>
        <v>0</v>
      </c>
      <c r="AH12" s="95">
        <f t="shared" si="8"/>
        <v>0</v>
      </c>
      <c r="AI12" s="95">
        <f t="shared" si="9"/>
        <v>0</v>
      </c>
      <c r="AJ12" s="95">
        <f t="shared" si="10"/>
        <v>0</v>
      </c>
    </row>
    <row r="13" spans="1:36" ht="9.75" customHeight="1">
      <c r="A13" s="102"/>
      <c r="B13" s="100" t="s">
        <v>536</v>
      </c>
      <c r="C13" s="100" t="s">
        <v>474</v>
      </c>
      <c r="D13" s="100" t="s">
        <v>507</v>
      </c>
      <c r="E13" s="5" t="s">
        <v>19</v>
      </c>
      <c r="F13" s="86" t="s">
        <v>39</v>
      </c>
      <c r="G13" s="30" t="s">
        <v>472</v>
      </c>
      <c r="H13" s="19" t="s">
        <v>537</v>
      </c>
      <c r="I13" s="47"/>
      <c r="J13" s="48"/>
      <c r="K13" s="60"/>
      <c r="L13" s="61"/>
      <c r="M13" s="69"/>
      <c r="N13" s="69">
        <f t="shared" si="0"/>
        <v>0</v>
      </c>
      <c r="O13" s="76">
        <v>256</v>
      </c>
      <c r="P13" s="76">
        <f t="shared" si="1"/>
        <v>6.4</v>
      </c>
      <c r="Q13" s="23"/>
      <c r="R13" s="23"/>
      <c r="S13" s="90"/>
      <c r="T13" s="90"/>
      <c r="U13" s="50"/>
      <c r="V13" s="62"/>
      <c r="W13" s="69"/>
      <c r="X13" s="76">
        <v>30</v>
      </c>
      <c r="Y13" s="23"/>
      <c r="Z13" s="90"/>
      <c r="AA13" s="21">
        <f t="shared" si="2"/>
        <v>256</v>
      </c>
      <c r="AB13" s="22"/>
      <c r="AC13" s="95">
        <f t="shared" si="3"/>
        <v>1</v>
      </c>
      <c r="AD13" s="95">
        <f t="shared" si="4"/>
        <v>0</v>
      </c>
      <c r="AE13" s="95">
        <f t="shared" si="5"/>
        <v>0</v>
      </c>
      <c r="AF13" s="95">
        <f t="shared" si="6"/>
        <v>0</v>
      </c>
      <c r="AG13" s="95">
        <f t="shared" si="7"/>
        <v>0</v>
      </c>
      <c r="AH13" s="95">
        <f t="shared" si="8"/>
        <v>0</v>
      </c>
      <c r="AI13" s="95">
        <f t="shared" si="9"/>
        <v>0</v>
      </c>
      <c r="AJ13" s="95">
        <f t="shared" si="10"/>
        <v>0</v>
      </c>
    </row>
    <row r="14" spans="1:36" ht="9.75" customHeight="1">
      <c r="A14" s="102"/>
      <c r="B14" s="100" t="s">
        <v>483</v>
      </c>
      <c r="C14" s="100" t="s">
        <v>484</v>
      </c>
      <c r="D14" s="100"/>
      <c r="E14" s="5" t="s">
        <v>471</v>
      </c>
      <c r="F14" s="14" t="s">
        <v>20</v>
      </c>
      <c r="G14" s="31" t="s">
        <v>220</v>
      </c>
      <c r="H14" s="19"/>
      <c r="I14" s="47"/>
      <c r="J14" s="48"/>
      <c r="K14" s="60"/>
      <c r="L14" s="61"/>
      <c r="M14" s="69"/>
      <c r="N14" s="69">
        <f t="shared" si="0"/>
        <v>0</v>
      </c>
      <c r="O14" s="76"/>
      <c r="P14" s="76">
        <f t="shared" si="1"/>
        <v>0</v>
      </c>
      <c r="Q14" s="23">
        <v>100</v>
      </c>
      <c r="R14" s="23">
        <f t="shared" si="11"/>
        <v>2.5</v>
      </c>
      <c r="S14" s="90"/>
      <c r="T14" s="90"/>
      <c r="U14" s="50"/>
      <c r="V14" s="62"/>
      <c r="W14" s="69"/>
      <c r="X14" s="76"/>
      <c r="Y14" s="23">
        <v>30</v>
      </c>
      <c r="Z14" s="90"/>
      <c r="AA14" s="21">
        <f t="shared" si="2"/>
        <v>100</v>
      </c>
      <c r="AB14" s="22"/>
      <c r="AC14" s="95">
        <f t="shared" si="3"/>
        <v>1</v>
      </c>
      <c r="AD14" s="95">
        <f t="shared" si="4"/>
        <v>0</v>
      </c>
      <c r="AE14" s="95">
        <f t="shared" si="5"/>
        <v>0</v>
      </c>
      <c r="AF14" s="95">
        <f t="shared" si="6"/>
        <v>0</v>
      </c>
      <c r="AG14" s="95">
        <f t="shared" si="7"/>
        <v>0</v>
      </c>
      <c r="AH14" s="95">
        <f t="shared" si="8"/>
        <v>0</v>
      </c>
      <c r="AI14" s="95">
        <f t="shared" si="9"/>
        <v>0</v>
      </c>
      <c r="AJ14" s="95">
        <f t="shared" si="10"/>
        <v>0</v>
      </c>
    </row>
    <row r="15" spans="1:36" ht="9.75" customHeight="1">
      <c r="A15" s="102">
        <v>1</v>
      </c>
      <c r="B15" s="100" t="s">
        <v>217</v>
      </c>
      <c r="C15" s="100" t="s">
        <v>218</v>
      </c>
      <c r="D15" s="100" t="s">
        <v>219</v>
      </c>
      <c r="E15" s="5" t="s">
        <v>19</v>
      </c>
      <c r="F15" s="11" t="s">
        <v>20</v>
      </c>
      <c r="G15" s="31" t="s">
        <v>220</v>
      </c>
      <c r="H15" s="19" t="s">
        <v>221</v>
      </c>
      <c r="I15" s="47">
        <v>246</v>
      </c>
      <c r="J15" s="48" t="s">
        <v>222</v>
      </c>
      <c r="K15" s="60">
        <v>202</v>
      </c>
      <c r="L15" s="61" t="s">
        <v>223</v>
      </c>
      <c r="M15" s="69">
        <v>164</v>
      </c>
      <c r="N15" s="69">
        <f t="shared" si="0"/>
        <v>4.1</v>
      </c>
      <c r="O15" s="76">
        <v>252</v>
      </c>
      <c r="P15" s="76">
        <f t="shared" si="1"/>
        <v>6.3</v>
      </c>
      <c r="Q15" s="23">
        <v>307</v>
      </c>
      <c r="R15" s="23">
        <f t="shared" si="11"/>
        <v>7.675</v>
      </c>
      <c r="S15" s="90"/>
      <c r="T15" s="90"/>
      <c r="U15" s="50">
        <v>30</v>
      </c>
      <c r="V15" s="62">
        <v>30</v>
      </c>
      <c r="W15" s="69">
        <v>30</v>
      </c>
      <c r="X15" s="76">
        <v>30</v>
      </c>
      <c r="Y15" s="23">
        <v>30</v>
      </c>
      <c r="Z15" s="90"/>
      <c r="AA15" s="21">
        <f t="shared" si="2"/>
        <v>1171</v>
      </c>
      <c r="AB15" s="22">
        <v>60</v>
      </c>
      <c r="AC15" s="95">
        <f t="shared" si="3"/>
        <v>5</v>
      </c>
      <c r="AD15" s="95">
        <f t="shared" si="4"/>
        <v>0</v>
      </c>
      <c r="AE15" s="95">
        <f t="shared" si="5"/>
        <v>0</v>
      </c>
      <c r="AF15" s="95">
        <f t="shared" si="6"/>
        <v>0</v>
      </c>
      <c r="AG15" s="95">
        <f t="shared" si="7"/>
        <v>0</v>
      </c>
      <c r="AH15" s="95">
        <f t="shared" si="8"/>
        <v>0</v>
      </c>
      <c r="AI15" s="95">
        <f t="shared" si="9"/>
        <v>0</v>
      </c>
      <c r="AJ15" s="95">
        <f t="shared" si="10"/>
        <v>0</v>
      </c>
    </row>
    <row r="16" spans="1:36" ht="9.75" customHeight="1">
      <c r="A16" s="102">
        <v>2</v>
      </c>
      <c r="B16" s="100" t="s">
        <v>224</v>
      </c>
      <c r="C16" s="100" t="s">
        <v>225</v>
      </c>
      <c r="D16" s="101"/>
      <c r="E16" s="5" t="s">
        <v>19</v>
      </c>
      <c r="F16" s="11" t="s">
        <v>20</v>
      </c>
      <c r="G16" s="31" t="s">
        <v>220</v>
      </c>
      <c r="H16" s="19" t="s">
        <v>221</v>
      </c>
      <c r="I16" s="47">
        <v>203</v>
      </c>
      <c r="J16" s="48" t="s">
        <v>226</v>
      </c>
      <c r="K16" s="63"/>
      <c r="L16" s="63"/>
      <c r="M16" s="69"/>
      <c r="N16" s="69">
        <f t="shared" si="0"/>
        <v>0</v>
      </c>
      <c r="O16" s="76"/>
      <c r="P16" s="76">
        <f t="shared" si="1"/>
        <v>0</v>
      </c>
      <c r="Q16" s="23">
        <v>199</v>
      </c>
      <c r="R16" s="23">
        <f t="shared" si="11"/>
        <v>4.975</v>
      </c>
      <c r="S16" s="90"/>
      <c r="T16" s="90"/>
      <c r="U16" s="50">
        <v>27</v>
      </c>
      <c r="V16" s="63"/>
      <c r="W16" s="69"/>
      <c r="X16" s="76"/>
      <c r="Y16" s="23">
        <v>24</v>
      </c>
      <c r="Z16" s="90"/>
      <c r="AA16" s="21">
        <f t="shared" si="2"/>
        <v>402</v>
      </c>
      <c r="AB16" s="22">
        <v>27</v>
      </c>
      <c r="AC16" s="95">
        <f t="shared" si="3"/>
        <v>0</v>
      </c>
      <c r="AD16" s="95">
        <f t="shared" si="4"/>
        <v>1</v>
      </c>
      <c r="AE16" s="95">
        <f t="shared" si="5"/>
        <v>1</v>
      </c>
      <c r="AF16" s="95">
        <f t="shared" si="6"/>
        <v>0</v>
      </c>
      <c r="AG16" s="95">
        <f t="shared" si="7"/>
        <v>0</v>
      </c>
      <c r="AH16" s="95">
        <f t="shared" si="8"/>
        <v>0</v>
      </c>
      <c r="AI16" s="95">
        <f t="shared" si="9"/>
        <v>0</v>
      </c>
      <c r="AJ16" s="95">
        <f t="shared" si="10"/>
        <v>0</v>
      </c>
    </row>
    <row r="17" spans="1:36" ht="9.75" customHeight="1">
      <c r="A17" s="102">
        <v>3</v>
      </c>
      <c r="B17" s="100" t="s">
        <v>227</v>
      </c>
      <c r="C17" s="100" t="s">
        <v>228</v>
      </c>
      <c r="D17" s="101"/>
      <c r="E17" s="5" t="s">
        <v>19</v>
      </c>
      <c r="F17" s="11" t="s">
        <v>20</v>
      </c>
      <c r="G17" s="31" t="s">
        <v>220</v>
      </c>
      <c r="H17" s="19" t="s">
        <v>221</v>
      </c>
      <c r="I17" s="49"/>
      <c r="J17" s="49"/>
      <c r="K17" s="62">
        <v>70</v>
      </c>
      <c r="L17" s="61" t="s">
        <v>229</v>
      </c>
      <c r="M17" s="69"/>
      <c r="N17" s="69">
        <f t="shared" si="0"/>
        <v>0</v>
      </c>
      <c r="O17" s="76">
        <v>94</v>
      </c>
      <c r="P17" s="76">
        <f t="shared" si="1"/>
        <v>2.35</v>
      </c>
      <c r="Q17" s="23">
        <v>191</v>
      </c>
      <c r="R17" s="23">
        <f t="shared" si="11"/>
        <v>4.775</v>
      </c>
      <c r="S17" s="90"/>
      <c r="T17" s="90"/>
      <c r="U17" s="49"/>
      <c r="V17" s="62">
        <v>27</v>
      </c>
      <c r="W17" s="69"/>
      <c r="X17" s="76">
        <v>24</v>
      </c>
      <c r="Y17" s="23">
        <v>18</v>
      </c>
      <c r="Z17" s="90"/>
      <c r="AA17" s="21">
        <f t="shared" si="2"/>
        <v>355</v>
      </c>
      <c r="AB17" s="22">
        <v>27</v>
      </c>
      <c r="AC17" s="95">
        <f t="shared" si="3"/>
        <v>0</v>
      </c>
      <c r="AD17" s="95">
        <f t="shared" si="4"/>
        <v>1</v>
      </c>
      <c r="AE17" s="95">
        <f t="shared" si="5"/>
        <v>1</v>
      </c>
      <c r="AF17" s="95">
        <f t="shared" si="6"/>
        <v>0</v>
      </c>
      <c r="AG17" s="95">
        <f t="shared" si="7"/>
        <v>1</v>
      </c>
      <c r="AH17" s="95">
        <f t="shared" si="8"/>
        <v>0</v>
      </c>
      <c r="AI17" s="95">
        <f t="shared" si="9"/>
        <v>0</v>
      </c>
      <c r="AJ17" s="95">
        <f t="shared" si="10"/>
        <v>0</v>
      </c>
    </row>
    <row r="18" spans="1:36" ht="9.75" customHeight="1">
      <c r="A18" s="102">
        <v>4</v>
      </c>
      <c r="B18" s="100" t="s">
        <v>230</v>
      </c>
      <c r="C18" s="100" t="s">
        <v>205</v>
      </c>
      <c r="D18" s="101"/>
      <c r="E18" s="5" t="s">
        <v>19</v>
      </c>
      <c r="F18" s="11" t="s">
        <v>20</v>
      </c>
      <c r="G18" s="31" t="s">
        <v>220</v>
      </c>
      <c r="H18" s="19" t="s">
        <v>221</v>
      </c>
      <c r="I18" s="47">
        <v>184</v>
      </c>
      <c r="J18" s="48" t="s">
        <v>231</v>
      </c>
      <c r="K18" s="63"/>
      <c r="L18" s="63"/>
      <c r="M18" s="69"/>
      <c r="N18" s="69">
        <f t="shared" si="0"/>
        <v>0</v>
      </c>
      <c r="O18" s="76">
        <v>58</v>
      </c>
      <c r="P18" s="76">
        <f t="shared" si="1"/>
        <v>1.45</v>
      </c>
      <c r="Q18" s="23">
        <v>174</v>
      </c>
      <c r="R18" s="23">
        <f t="shared" si="11"/>
        <v>4.35</v>
      </c>
      <c r="S18" s="90"/>
      <c r="T18" s="90"/>
      <c r="U18" s="50">
        <v>24</v>
      </c>
      <c r="V18" s="63"/>
      <c r="W18" s="69"/>
      <c r="X18" s="76">
        <v>18</v>
      </c>
      <c r="Y18" s="23">
        <v>15</v>
      </c>
      <c r="Z18" s="90"/>
      <c r="AA18" s="21">
        <f t="shared" si="2"/>
        <v>416</v>
      </c>
      <c r="AB18" s="22">
        <v>24</v>
      </c>
      <c r="AC18" s="95">
        <f t="shared" si="3"/>
        <v>0</v>
      </c>
      <c r="AD18" s="95">
        <f t="shared" si="4"/>
        <v>0</v>
      </c>
      <c r="AE18" s="95">
        <f t="shared" si="5"/>
        <v>1</v>
      </c>
      <c r="AF18" s="95">
        <f t="shared" si="6"/>
        <v>0</v>
      </c>
      <c r="AG18" s="95">
        <f t="shared" si="7"/>
        <v>1</v>
      </c>
      <c r="AH18" s="95">
        <f t="shared" si="8"/>
        <v>1</v>
      </c>
      <c r="AI18" s="95">
        <f t="shared" si="9"/>
        <v>0</v>
      </c>
      <c r="AJ18" s="95">
        <f t="shared" si="10"/>
        <v>0</v>
      </c>
    </row>
    <row r="19" spans="1:36" ht="9.75" customHeight="1">
      <c r="A19" s="102">
        <v>5</v>
      </c>
      <c r="B19" s="100" t="s">
        <v>232</v>
      </c>
      <c r="C19" s="100" t="s">
        <v>233</v>
      </c>
      <c r="D19" s="101"/>
      <c r="E19" s="5" t="s">
        <v>19</v>
      </c>
      <c r="F19" s="11" t="s">
        <v>20</v>
      </c>
      <c r="G19" s="31" t="s">
        <v>220</v>
      </c>
      <c r="H19" s="19" t="s">
        <v>221</v>
      </c>
      <c r="I19" s="49"/>
      <c r="J19" s="49"/>
      <c r="K19" s="62">
        <v>60</v>
      </c>
      <c r="L19" s="61" t="s">
        <v>234</v>
      </c>
      <c r="M19" s="69"/>
      <c r="N19" s="69">
        <f t="shared" si="0"/>
        <v>0</v>
      </c>
      <c r="O19" s="76">
        <v>93</v>
      </c>
      <c r="P19" s="76">
        <f t="shared" si="1"/>
        <v>2.325</v>
      </c>
      <c r="Q19" s="23">
        <v>199</v>
      </c>
      <c r="R19" s="23">
        <f t="shared" si="11"/>
        <v>4.975</v>
      </c>
      <c r="S19" s="90"/>
      <c r="T19" s="90"/>
      <c r="U19" s="49"/>
      <c r="V19" s="62">
        <v>24</v>
      </c>
      <c r="W19" s="69"/>
      <c r="X19" s="76">
        <v>21</v>
      </c>
      <c r="Y19" s="23">
        <v>21</v>
      </c>
      <c r="Z19" s="90"/>
      <c r="AA19" s="21">
        <f t="shared" si="2"/>
        <v>352</v>
      </c>
      <c r="AB19" s="22">
        <v>24</v>
      </c>
      <c r="AC19" s="95">
        <f t="shared" si="3"/>
        <v>0</v>
      </c>
      <c r="AD19" s="95">
        <f t="shared" si="4"/>
        <v>0</v>
      </c>
      <c r="AE19" s="95">
        <f t="shared" si="5"/>
        <v>1</v>
      </c>
      <c r="AF19" s="95">
        <f t="shared" si="6"/>
        <v>2</v>
      </c>
      <c r="AG19" s="95">
        <f t="shared" si="7"/>
        <v>0</v>
      </c>
      <c r="AH19" s="95">
        <f t="shared" si="8"/>
        <v>0</v>
      </c>
      <c r="AI19" s="95">
        <f t="shared" si="9"/>
        <v>0</v>
      </c>
      <c r="AJ19" s="95">
        <f t="shared" si="10"/>
        <v>0</v>
      </c>
    </row>
    <row r="20" spans="1:36" ht="9.75" customHeight="1">
      <c r="A20" s="102">
        <v>6</v>
      </c>
      <c r="B20" s="100" t="s">
        <v>230</v>
      </c>
      <c r="C20" s="100" t="s">
        <v>233</v>
      </c>
      <c r="D20" s="101"/>
      <c r="E20" s="5" t="s">
        <v>19</v>
      </c>
      <c r="F20" s="11" t="s">
        <v>20</v>
      </c>
      <c r="G20" s="31" t="s">
        <v>220</v>
      </c>
      <c r="H20" s="19" t="s">
        <v>221</v>
      </c>
      <c r="I20" s="47">
        <v>184</v>
      </c>
      <c r="J20" s="48" t="s">
        <v>231</v>
      </c>
      <c r="K20" s="63"/>
      <c r="L20" s="63"/>
      <c r="M20" s="69"/>
      <c r="N20" s="69">
        <f t="shared" si="0"/>
        <v>0</v>
      </c>
      <c r="O20" s="76">
        <v>127</v>
      </c>
      <c r="P20" s="76">
        <f t="shared" si="1"/>
        <v>3.175</v>
      </c>
      <c r="Q20" s="23">
        <v>228</v>
      </c>
      <c r="R20" s="23">
        <f t="shared" si="11"/>
        <v>5.7</v>
      </c>
      <c r="S20" s="90"/>
      <c r="T20" s="90"/>
      <c r="U20" s="50">
        <v>21</v>
      </c>
      <c r="V20" s="63"/>
      <c r="W20" s="69"/>
      <c r="X20" s="76">
        <v>27</v>
      </c>
      <c r="Y20" s="23">
        <v>27</v>
      </c>
      <c r="Z20" s="90"/>
      <c r="AA20" s="21">
        <f t="shared" si="2"/>
        <v>539</v>
      </c>
      <c r="AB20" s="22">
        <v>21</v>
      </c>
      <c r="AC20" s="95">
        <f t="shared" si="3"/>
        <v>0</v>
      </c>
      <c r="AD20" s="95">
        <f t="shared" si="4"/>
        <v>2</v>
      </c>
      <c r="AE20" s="95">
        <f t="shared" si="5"/>
        <v>0</v>
      </c>
      <c r="AF20" s="95">
        <f t="shared" si="6"/>
        <v>1</v>
      </c>
      <c r="AG20" s="95">
        <f t="shared" si="7"/>
        <v>0</v>
      </c>
      <c r="AH20" s="95">
        <f t="shared" si="8"/>
        <v>0</v>
      </c>
      <c r="AI20" s="95">
        <f t="shared" si="9"/>
        <v>0</v>
      </c>
      <c r="AJ20" s="95">
        <f t="shared" si="10"/>
        <v>0</v>
      </c>
    </row>
    <row r="21" spans="1:36" ht="9.75" customHeight="1">
      <c r="A21" s="102">
        <v>7</v>
      </c>
      <c r="B21" s="100" t="s">
        <v>235</v>
      </c>
      <c r="C21" s="100" t="s">
        <v>31</v>
      </c>
      <c r="D21" s="101"/>
      <c r="E21" s="5" t="s">
        <v>19</v>
      </c>
      <c r="F21" s="11" t="s">
        <v>20</v>
      </c>
      <c r="G21" s="31" t="s">
        <v>220</v>
      </c>
      <c r="H21" s="19" t="s">
        <v>221</v>
      </c>
      <c r="I21" s="49"/>
      <c r="J21" s="49"/>
      <c r="K21" s="62">
        <v>30</v>
      </c>
      <c r="L21" s="61" t="s">
        <v>236</v>
      </c>
      <c r="M21" s="69"/>
      <c r="N21" s="69">
        <f t="shared" si="0"/>
        <v>0</v>
      </c>
      <c r="O21" s="76"/>
      <c r="P21" s="76">
        <f t="shared" si="1"/>
        <v>0</v>
      </c>
      <c r="Q21" s="23"/>
      <c r="R21" s="23">
        <f t="shared" si="11"/>
        <v>0</v>
      </c>
      <c r="S21" s="82"/>
      <c r="T21" s="82"/>
      <c r="U21" s="49"/>
      <c r="V21" s="62">
        <v>21</v>
      </c>
      <c r="W21" s="69"/>
      <c r="X21" s="76"/>
      <c r="Y21" s="23"/>
      <c r="Z21" s="82"/>
      <c r="AA21" s="21">
        <f t="shared" si="2"/>
        <v>30</v>
      </c>
      <c r="AB21" s="22">
        <v>21</v>
      </c>
      <c r="AC21" s="95">
        <f t="shared" si="3"/>
        <v>0</v>
      </c>
      <c r="AD21" s="95">
        <f t="shared" si="4"/>
        <v>0</v>
      </c>
      <c r="AE21" s="95">
        <f t="shared" si="5"/>
        <v>0</v>
      </c>
      <c r="AF21" s="95">
        <f t="shared" si="6"/>
        <v>1</v>
      </c>
      <c r="AG21" s="95">
        <f t="shared" si="7"/>
        <v>0</v>
      </c>
      <c r="AH21" s="95">
        <f t="shared" si="8"/>
        <v>0</v>
      </c>
      <c r="AI21" s="95">
        <f t="shared" si="9"/>
        <v>0</v>
      </c>
      <c r="AJ21" s="95">
        <f t="shared" si="10"/>
        <v>0</v>
      </c>
    </row>
    <row r="22" spans="1:36" ht="9.75" customHeight="1">
      <c r="A22" s="102"/>
      <c r="B22" s="100" t="s">
        <v>485</v>
      </c>
      <c r="C22" s="100" t="s">
        <v>319</v>
      </c>
      <c r="D22" s="101"/>
      <c r="E22" s="5" t="s">
        <v>19</v>
      </c>
      <c r="F22" s="11" t="s">
        <v>20</v>
      </c>
      <c r="G22" s="31" t="s">
        <v>220</v>
      </c>
      <c r="H22" s="19" t="s">
        <v>221</v>
      </c>
      <c r="I22" s="49"/>
      <c r="J22" s="49"/>
      <c r="K22" s="62"/>
      <c r="L22" s="61"/>
      <c r="M22" s="69"/>
      <c r="N22" s="69">
        <f t="shared" si="0"/>
        <v>0</v>
      </c>
      <c r="O22" s="76"/>
      <c r="P22" s="76">
        <f t="shared" si="1"/>
        <v>0</v>
      </c>
      <c r="Q22" s="23">
        <v>90</v>
      </c>
      <c r="R22" s="23">
        <f t="shared" si="11"/>
        <v>2.25</v>
      </c>
      <c r="S22" s="82"/>
      <c r="T22" s="82"/>
      <c r="U22" s="49"/>
      <c r="V22" s="62"/>
      <c r="W22" s="69"/>
      <c r="X22" s="76"/>
      <c r="Y22" s="23">
        <v>12</v>
      </c>
      <c r="Z22" s="82"/>
      <c r="AA22" s="21">
        <f t="shared" si="2"/>
        <v>90</v>
      </c>
      <c r="AB22" s="22"/>
      <c r="AC22" s="95">
        <f t="shared" si="3"/>
        <v>0</v>
      </c>
      <c r="AD22" s="95">
        <f t="shared" si="4"/>
        <v>0</v>
      </c>
      <c r="AE22" s="95">
        <f t="shared" si="5"/>
        <v>0</v>
      </c>
      <c r="AF22" s="95">
        <f t="shared" si="6"/>
        <v>0</v>
      </c>
      <c r="AG22" s="95">
        <f t="shared" si="7"/>
        <v>0</v>
      </c>
      <c r="AH22" s="95">
        <f t="shared" si="8"/>
        <v>0</v>
      </c>
      <c r="AI22" s="95">
        <f t="shared" si="9"/>
        <v>1</v>
      </c>
      <c r="AJ22" s="95">
        <f t="shared" si="10"/>
        <v>0</v>
      </c>
    </row>
    <row r="23" spans="1:36" ht="9.75" customHeight="1">
      <c r="A23" s="102">
        <v>2</v>
      </c>
      <c r="B23" s="100" t="s">
        <v>237</v>
      </c>
      <c r="C23" s="100" t="s">
        <v>238</v>
      </c>
      <c r="D23" s="101"/>
      <c r="E23" s="5" t="s">
        <v>19</v>
      </c>
      <c r="F23" s="12" t="s">
        <v>39</v>
      </c>
      <c r="G23" s="31" t="s">
        <v>220</v>
      </c>
      <c r="H23" s="19" t="s">
        <v>221</v>
      </c>
      <c r="I23" s="47">
        <v>124</v>
      </c>
      <c r="J23" s="48" t="s">
        <v>239</v>
      </c>
      <c r="K23" s="60">
        <v>126</v>
      </c>
      <c r="L23" s="61" t="s">
        <v>240</v>
      </c>
      <c r="M23" s="69"/>
      <c r="N23" s="69">
        <f t="shared" si="0"/>
        <v>0</v>
      </c>
      <c r="O23" s="76">
        <v>76</v>
      </c>
      <c r="P23" s="76">
        <f t="shared" si="1"/>
        <v>1.9</v>
      </c>
      <c r="Q23" s="23">
        <v>135</v>
      </c>
      <c r="R23" s="23">
        <f t="shared" si="11"/>
        <v>3.375</v>
      </c>
      <c r="S23" s="82"/>
      <c r="T23" s="82"/>
      <c r="U23" s="50">
        <v>30</v>
      </c>
      <c r="V23" s="62">
        <v>27</v>
      </c>
      <c r="W23" s="69"/>
      <c r="X23" s="76">
        <v>27</v>
      </c>
      <c r="Y23" s="23">
        <v>24</v>
      </c>
      <c r="Z23" s="82"/>
      <c r="AA23" s="21">
        <f t="shared" si="2"/>
        <v>461</v>
      </c>
      <c r="AB23" s="22">
        <v>57</v>
      </c>
      <c r="AC23" s="95">
        <f t="shared" si="3"/>
        <v>1</v>
      </c>
      <c r="AD23" s="95">
        <f t="shared" si="4"/>
        <v>2</v>
      </c>
      <c r="AE23" s="95">
        <f t="shared" si="5"/>
        <v>1</v>
      </c>
      <c r="AF23" s="95">
        <f t="shared" si="6"/>
        <v>0</v>
      </c>
      <c r="AG23" s="95">
        <f t="shared" si="7"/>
        <v>0</v>
      </c>
      <c r="AH23" s="95">
        <f t="shared" si="8"/>
        <v>0</v>
      </c>
      <c r="AI23" s="95">
        <f t="shared" si="9"/>
        <v>0</v>
      </c>
      <c r="AJ23" s="95">
        <f t="shared" si="10"/>
        <v>0</v>
      </c>
    </row>
    <row r="24" spans="1:36" ht="9.75" customHeight="1">
      <c r="A24" s="102">
        <v>1</v>
      </c>
      <c r="B24" s="100" t="s">
        <v>227</v>
      </c>
      <c r="C24" s="100" t="s">
        <v>488</v>
      </c>
      <c r="D24" s="100" t="s">
        <v>241</v>
      </c>
      <c r="E24" s="5" t="s">
        <v>19</v>
      </c>
      <c r="F24" s="12" t="s">
        <v>39</v>
      </c>
      <c r="G24" s="31" t="s">
        <v>220</v>
      </c>
      <c r="H24" s="19" t="s">
        <v>221</v>
      </c>
      <c r="I24" s="47">
        <v>109</v>
      </c>
      <c r="J24" s="48" t="s">
        <v>242</v>
      </c>
      <c r="K24" s="60">
        <v>132</v>
      </c>
      <c r="L24" s="61" t="s">
        <v>243</v>
      </c>
      <c r="M24" s="69">
        <v>107</v>
      </c>
      <c r="N24" s="69">
        <f t="shared" si="0"/>
        <v>2.675</v>
      </c>
      <c r="O24" s="76">
        <v>127</v>
      </c>
      <c r="P24" s="76">
        <f t="shared" si="1"/>
        <v>3.175</v>
      </c>
      <c r="Q24" s="23">
        <v>205</v>
      </c>
      <c r="R24" s="23">
        <f t="shared" si="11"/>
        <v>5.125</v>
      </c>
      <c r="S24" s="82"/>
      <c r="T24" s="82"/>
      <c r="U24" s="50">
        <v>24</v>
      </c>
      <c r="V24" s="62">
        <v>30</v>
      </c>
      <c r="W24" s="69">
        <v>30</v>
      </c>
      <c r="X24" s="76">
        <v>30</v>
      </c>
      <c r="Y24" s="23">
        <v>30</v>
      </c>
      <c r="Z24" s="82"/>
      <c r="AA24" s="21">
        <f t="shared" si="2"/>
        <v>680</v>
      </c>
      <c r="AB24" s="22">
        <v>54</v>
      </c>
      <c r="AC24" s="95">
        <f t="shared" si="3"/>
        <v>4</v>
      </c>
      <c r="AD24" s="95">
        <f t="shared" si="4"/>
        <v>0</v>
      </c>
      <c r="AE24" s="95">
        <f t="shared" si="5"/>
        <v>1</v>
      </c>
      <c r="AF24" s="95">
        <f t="shared" si="6"/>
        <v>0</v>
      </c>
      <c r="AG24" s="95">
        <f t="shared" si="7"/>
        <v>0</v>
      </c>
      <c r="AH24" s="95">
        <f t="shared" si="8"/>
        <v>0</v>
      </c>
      <c r="AI24" s="95">
        <f t="shared" si="9"/>
        <v>0</v>
      </c>
      <c r="AJ24" s="95">
        <f t="shared" si="10"/>
        <v>0</v>
      </c>
    </row>
    <row r="25" spans="1:36" ht="9.75" customHeight="1">
      <c r="A25" s="102"/>
      <c r="B25" s="100" t="s">
        <v>580</v>
      </c>
      <c r="C25" s="100" t="s">
        <v>417</v>
      </c>
      <c r="D25" s="100" t="s">
        <v>581</v>
      </c>
      <c r="E25" s="5" t="s">
        <v>19</v>
      </c>
      <c r="F25" s="12" t="s">
        <v>39</v>
      </c>
      <c r="G25" s="31" t="s">
        <v>220</v>
      </c>
      <c r="H25" s="19"/>
      <c r="I25" s="47"/>
      <c r="J25" s="48"/>
      <c r="K25" s="60"/>
      <c r="L25" s="61"/>
      <c r="M25" s="69">
        <v>100</v>
      </c>
      <c r="N25" s="69">
        <f t="shared" si="0"/>
        <v>2.5</v>
      </c>
      <c r="O25" s="76"/>
      <c r="P25" s="76"/>
      <c r="Q25" s="23"/>
      <c r="R25" s="23"/>
      <c r="S25" s="82"/>
      <c r="T25" s="82"/>
      <c r="U25" s="50"/>
      <c r="V25" s="62"/>
      <c r="W25" s="69">
        <v>27</v>
      </c>
      <c r="X25" s="76"/>
      <c r="Y25" s="23"/>
      <c r="Z25" s="82"/>
      <c r="AA25" s="21"/>
      <c r="AB25" s="22"/>
      <c r="AC25" s="95">
        <f t="shared" si="3"/>
        <v>0</v>
      </c>
      <c r="AD25" s="95">
        <f t="shared" si="4"/>
        <v>1</v>
      </c>
      <c r="AE25" s="95">
        <f t="shared" si="5"/>
        <v>0</v>
      </c>
      <c r="AF25" s="95">
        <f t="shared" si="6"/>
        <v>0</v>
      </c>
      <c r="AG25" s="95">
        <f t="shared" si="7"/>
        <v>0</v>
      </c>
      <c r="AH25" s="95">
        <f t="shared" si="8"/>
        <v>0</v>
      </c>
      <c r="AI25" s="95">
        <f t="shared" si="9"/>
        <v>0</v>
      </c>
      <c r="AJ25" s="95">
        <f t="shared" si="10"/>
        <v>0</v>
      </c>
    </row>
    <row r="26" spans="1:36" ht="9.75" customHeight="1">
      <c r="A26" s="102">
        <v>3</v>
      </c>
      <c r="B26" s="100" t="s">
        <v>244</v>
      </c>
      <c r="C26" s="100" t="s">
        <v>245</v>
      </c>
      <c r="D26" s="100" t="s">
        <v>246</v>
      </c>
      <c r="E26" s="5" t="s">
        <v>19</v>
      </c>
      <c r="F26" s="12" t="s">
        <v>39</v>
      </c>
      <c r="G26" s="31" t="s">
        <v>220</v>
      </c>
      <c r="H26" s="19" t="s">
        <v>221</v>
      </c>
      <c r="I26" s="47">
        <v>185</v>
      </c>
      <c r="J26" s="47">
        <v>21</v>
      </c>
      <c r="K26" s="62">
        <v>45</v>
      </c>
      <c r="L26" s="61" t="s">
        <v>247</v>
      </c>
      <c r="M26" s="69">
        <v>95</v>
      </c>
      <c r="N26" s="69">
        <f t="shared" si="0"/>
        <v>2.375</v>
      </c>
      <c r="O26" s="76"/>
      <c r="P26" s="76">
        <f t="shared" si="1"/>
        <v>0</v>
      </c>
      <c r="Q26" s="23">
        <v>134</v>
      </c>
      <c r="R26" s="23">
        <f t="shared" si="11"/>
        <v>3.35</v>
      </c>
      <c r="S26" s="82"/>
      <c r="T26" s="82"/>
      <c r="U26" s="50">
        <v>21</v>
      </c>
      <c r="V26" s="62">
        <v>24</v>
      </c>
      <c r="W26" s="69">
        <v>24</v>
      </c>
      <c r="X26" s="76"/>
      <c r="Y26" s="23">
        <v>21</v>
      </c>
      <c r="Z26" s="82"/>
      <c r="AA26" s="21">
        <f t="shared" si="2"/>
        <v>459</v>
      </c>
      <c r="AB26" s="22">
        <v>45</v>
      </c>
      <c r="AC26" s="95">
        <f t="shared" si="3"/>
        <v>0</v>
      </c>
      <c r="AD26" s="95">
        <f t="shared" si="4"/>
        <v>0</v>
      </c>
      <c r="AE26" s="95">
        <f t="shared" si="5"/>
        <v>2</v>
      </c>
      <c r="AF26" s="95">
        <f t="shared" si="6"/>
        <v>2</v>
      </c>
      <c r="AG26" s="95">
        <f t="shared" si="7"/>
        <v>0</v>
      </c>
      <c r="AH26" s="95">
        <f t="shared" si="8"/>
        <v>0</v>
      </c>
      <c r="AI26" s="95">
        <f t="shared" si="9"/>
        <v>0</v>
      </c>
      <c r="AJ26" s="95">
        <f t="shared" si="10"/>
        <v>0</v>
      </c>
    </row>
    <row r="27" spans="1:36" ht="9.75" customHeight="1">
      <c r="A27" s="102">
        <v>4</v>
      </c>
      <c r="B27" s="100" t="s">
        <v>248</v>
      </c>
      <c r="C27" s="100" t="s">
        <v>249</v>
      </c>
      <c r="D27" s="101"/>
      <c r="E27" s="5" t="s">
        <v>19</v>
      </c>
      <c r="F27" s="12" t="s">
        <v>39</v>
      </c>
      <c r="G27" s="31" t="s">
        <v>220</v>
      </c>
      <c r="H27" s="19" t="s">
        <v>221</v>
      </c>
      <c r="I27" s="47">
        <v>122</v>
      </c>
      <c r="J27" s="48" t="s">
        <v>24</v>
      </c>
      <c r="K27" s="63"/>
      <c r="L27" s="63"/>
      <c r="M27" s="69"/>
      <c r="N27" s="69">
        <f t="shared" si="0"/>
        <v>0</v>
      </c>
      <c r="O27" s="76"/>
      <c r="P27" s="76">
        <f t="shared" si="1"/>
        <v>0</v>
      </c>
      <c r="Q27" s="23">
        <v>201</v>
      </c>
      <c r="R27" s="23">
        <f t="shared" si="11"/>
        <v>5.025</v>
      </c>
      <c r="S27" s="82"/>
      <c r="T27" s="82"/>
      <c r="U27" s="50">
        <v>27</v>
      </c>
      <c r="V27" s="63"/>
      <c r="W27" s="69"/>
      <c r="X27" s="76"/>
      <c r="Y27" s="23">
        <v>27</v>
      </c>
      <c r="Z27" s="82"/>
      <c r="AA27" s="21">
        <f t="shared" si="2"/>
        <v>323</v>
      </c>
      <c r="AB27" s="22">
        <v>27</v>
      </c>
      <c r="AC27" s="95">
        <f t="shared" si="3"/>
        <v>0</v>
      </c>
      <c r="AD27" s="95">
        <f t="shared" si="4"/>
        <v>2</v>
      </c>
      <c r="AE27" s="95">
        <f t="shared" si="5"/>
        <v>0</v>
      </c>
      <c r="AF27" s="95">
        <f t="shared" si="6"/>
        <v>0</v>
      </c>
      <c r="AG27" s="95">
        <f t="shared" si="7"/>
        <v>0</v>
      </c>
      <c r="AH27" s="95">
        <f t="shared" si="8"/>
        <v>0</v>
      </c>
      <c r="AI27" s="95">
        <f t="shared" si="9"/>
        <v>0</v>
      </c>
      <c r="AJ27" s="95">
        <f t="shared" si="10"/>
        <v>0</v>
      </c>
    </row>
    <row r="28" spans="1:36" ht="9.75" customHeight="1">
      <c r="A28" s="102"/>
      <c r="B28" s="100" t="s">
        <v>130</v>
      </c>
      <c r="C28" s="100" t="s">
        <v>489</v>
      </c>
      <c r="D28" s="101"/>
      <c r="E28" s="5" t="s">
        <v>19</v>
      </c>
      <c r="F28" s="12" t="s">
        <v>39</v>
      </c>
      <c r="G28" s="31" t="s">
        <v>220</v>
      </c>
      <c r="H28" s="19"/>
      <c r="I28" s="47"/>
      <c r="J28" s="48"/>
      <c r="K28" s="63"/>
      <c r="L28" s="63"/>
      <c r="M28" s="69"/>
      <c r="N28" s="69">
        <f t="shared" si="0"/>
        <v>0</v>
      </c>
      <c r="O28" s="76">
        <v>45</v>
      </c>
      <c r="P28" s="76">
        <f t="shared" si="1"/>
        <v>1.125</v>
      </c>
      <c r="Q28" s="23">
        <v>91</v>
      </c>
      <c r="R28" s="23">
        <f t="shared" si="11"/>
        <v>2.275</v>
      </c>
      <c r="S28" s="82"/>
      <c r="T28" s="82"/>
      <c r="U28" s="50"/>
      <c r="V28" s="63"/>
      <c r="W28" s="69"/>
      <c r="X28" s="76">
        <v>24</v>
      </c>
      <c r="Y28" s="23">
        <v>18</v>
      </c>
      <c r="Z28" s="82"/>
      <c r="AA28" s="21">
        <f t="shared" si="2"/>
        <v>136</v>
      </c>
      <c r="AB28" s="22"/>
      <c r="AC28" s="95">
        <f t="shared" si="3"/>
        <v>0</v>
      </c>
      <c r="AD28" s="95">
        <f t="shared" si="4"/>
        <v>0</v>
      </c>
      <c r="AE28" s="95">
        <f t="shared" si="5"/>
        <v>1</v>
      </c>
      <c r="AF28" s="95">
        <f t="shared" si="6"/>
        <v>0</v>
      </c>
      <c r="AG28" s="95">
        <f t="shared" si="7"/>
        <v>1</v>
      </c>
      <c r="AH28" s="95">
        <f t="shared" si="8"/>
        <v>0</v>
      </c>
      <c r="AI28" s="95">
        <f t="shared" si="9"/>
        <v>0</v>
      </c>
      <c r="AJ28" s="95">
        <f t="shared" si="10"/>
        <v>0</v>
      </c>
    </row>
    <row r="29" spans="1:36" ht="9.75" customHeight="1">
      <c r="A29" s="102"/>
      <c r="B29" s="100" t="s">
        <v>294</v>
      </c>
      <c r="C29" s="100" t="s">
        <v>486</v>
      </c>
      <c r="D29" s="101" t="s">
        <v>487</v>
      </c>
      <c r="E29" s="6" t="s">
        <v>35</v>
      </c>
      <c r="F29" s="12" t="s">
        <v>39</v>
      </c>
      <c r="G29" s="31" t="s">
        <v>220</v>
      </c>
      <c r="H29" s="19" t="s">
        <v>162</v>
      </c>
      <c r="I29" s="47"/>
      <c r="J29" s="48"/>
      <c r="K29" s="63"/>
      <c r="L29" s="63"/>
      <c r="M29" s="69"/>
      <c r="N29" s="69">
        <f t="shared" si="0"/>
        <v>0</v>
      </c>
      <c r="O29" s="76"/>
      <c r="P29" s="76">
        <f t="shared" si="1"/>
        <v>0</v>
      </c>
      <c r="Q29" s="23">
        <v>176</v>
      </c>
      <c r="R29" s="23">
        <f t="shared" si="11"/>
        <v>4.4</v>
      </c>
      <c r="S29" s="82"/>
      <c r="T29" s="82"/>
      <c r="U29" s="50"/>
      <c r="V29" s="63"/>
      <c r="W29" s="69"/>
      <c r="X29" s="76"/>
      <c r="Y29" s="23">
        <v>30</v>
      </c>
      <c r="Z29" s="82"/>
      <c r="AA29" s="21">
        <f t="shared" si="2"/>
        <v>176</v>
      </c>
      <c r="AB29" s="22"/>
      <c r="AC29" s="95">
        <f t="shared" si="3"/>
        <v>1</v>
      </c>
      <c r="AD29" s="95">
        <f t="shared" si="4"/>
        <v>0</v>
      </c>
      <c r="AE29" s="95">
        <f t="shared" si="5"/>
        <v>0</v>
      </c>
      <c r="AF29" s="95">
        <f t="shared" si="6"/>
        <v>0</v>
      </c>
      <c r="AG29" s="95">
        <f t="shared" si="7"/>
        <v>0</v>
      </c>
      <c r="AH29" s="95">
        <f t="shared" si="8"/>
        <v>0</v>
      </c>
      <c r="AI29" s="95">
        <f t="shared" si="9"/>
        <v>0</v>
      </c>
      <c r="AJ29" s="95">
        <f t="shared" si="10"/>
        <v>0</v>
      </c>
    </row>
    <row r="30" spans="1:36" ht="9.75" customHeight="1">
      <c r="A30" s="102">
        <v>1</v>
      </c>
      <c r="B30" s="100" t="s">
        <v>250</v>
      </c>
      <c r="C30" s="100" t="s">
        <v>251</v>
      </c>
      <c r="D30" s="100" t="s">
        <v>252</v>
      </c>
      <c r="E30" s="6" t="s">
        <v>35</v>
      </c>
      <c r="F30" s="12" t="s">
        <v>39</v>
      </c>
      <c r="G30" s="31" t="s">
        <v>220</v>
      </c>
      <c r="H30" s="19" t="s">
        <v>221</v>
      </c>
      <c r="I30" s="47">
        <v>113</v>
      </c>
      <c r="J30" s="48" t="s">
        <v>253</v>
      </c>
      <c r="K30" s="62">
        <v>83</v>
      </c>
      <c r="L30" s="61" t="s">
        <v>254</v>
      </c>
      <c r="M30" s="69">
        <v>66</v>
      </c>
      <c r="N30" s="69">
        <f t="shared" si="0"/>
        <v>1.65</v>
      </c>
      <c r="O30" s="76">
        <v>43</v>
      </c>
      <c r="P30" s="76">
        <f t="shared" si="1"/>
        <v>1.075</v>
      </c>
      <c r="Q30" s="23">
        <v>147</v>
      </c>
      <c r="R30" s="23">
        <f t="shared" si="11"/>
        <v>3.675</v>
      </c>
      <c r="S30" s="82"/>
      <c r="T30" s="82"/>
      <c r="U30" s="50">
        <v>30</v>
      </c>
      <c r="V30" s="62">
        <v>27</v>
      </c>
      <c r="W30" s="69">
        <v>27</v>
      </c>
      <c r="X30" s="76">
        <v>24</v>
      </c>
      <c r="Y30" s="23">
        <v>27</v>
      </c>
      <c r="Z30" s="82"/>
      <c r="AA30" s="21">
        <f t="shared" si="2"/>
        <v>452</v>
      </c>
      <c r="AB30" s="22">
        <v>57</v>
      </c>
      <c r="AC30" s="95">
        <f t="shared" si="3"/>
        <v>1</v>
      </c>
      <c r="AD30" s="95">
        <f t="shared" si="4"/>
        <v>3</v>
      </c>
      <c r="AE30" s="95">
        <f t="shared" si="5"/>
        <v>1</v>
      </c>
      <c r="AF30" s="95">
        <f t="shared" si="6"/>
        <v>0</v>
      </c>
      <c r="AG30" s="95">
        <f t="shared" si="7"/>
        <v>0</v>
      </c>
      <c r="AH30" s="95">
        <f t="shared" si="8"/>
        <v>0</v>
      </c>
      <c r="AI30" s="95">
        <f t="shared" si="9"/>
        <v>0</v>
      </c>
      <c r="AJ30" s="95">
        <f t="shared" si="10"/>
        <v>0</v>
      </c>
    </row>
    <row r="31" spans="1:36" ht="9.75" customHeight="1">
      <c r="A31" s="102">
        <v>2</v>
      </c>
      <c r="B31" s="100" t="s">
        <v>255</v>
      </c>
      <c r="C31" s="100" t="s">
        <v>256</v>
      </c>
      <c r="D31" s="101"/>
      <c r="E31" s="6" t="s">
        <v>35</v>
      </c>
      <c r="F31" s="12" t="s">
        <v>39</v>
      </c>
      <c r="G31" s="31" t="s">
        <v>220</v>
      </c>
      <c r="H31" s="19" t="s">
        <v>221</v>
      </c>
      <c r="I31" s="50">
        <v>72</v>
      </c>
      <c r="J31" s="48" t="s">
        <v>257</v>
      </c>
      <c r="K31" s="62">
        <v>28</v>
      </c>
      <c r="L31" s="61" t="s">
        <v>258</v>
      </c>
      <c r="M31" s="69">
        <v>61</v>
      </c>
      <c r="N31" s="69">
        <f t="shared" si="0"/>
        <v>1.525</v>
      </c>
      <c r="O31" s="76">
        <v>84</v>
      </c>
      <c r="P31" s="76">
        <f t="shared" si="1"/>
        <v>2.1</v>
      </c>
      <c r="Q31" s="23">
        <v>85</v>
      </c>
      <c r="R31" s="23">
        <f t="shared" si="11"/>
        <v>2.125</v>
      </c>
      <c r="S31" s="82"/>
      <c r="T31" s="82"/>
      <c r="U31" s="50">
        <v>27</v>
      </c>
      <c r="V31" s="62">
        <v>24</v>
      </c>
      <c r="W31" s="69">
        <v>24</v>
      </c>
      <c r="X31" s="76">
        <v>27</v>
      </c>
      <c r="Y31" s="23">
        <v>24</v>
      </c>
      <c r="Z31" s="82"/>
      <c r="AA31" s="21">
        <f t="shared" si="2"/>
        <v>330</v>
      </c>
      <c r="AB31" s="22">
        <v>51</v>
      </c>
      <c r="AC31" s="95">
        <f t="shared" si="3"/>
        <v>0</v>
      </c>
      <c r="AD31" s="95">
        <f t="shared" si="4"/>
        <v>2</v>
      </c>
      <c r="AE31" s="95">
        <f t="shared" si="5"/>
        <v>3</v>
      </c>
      <c r="AF31" s="95">
        <f t="shared" si="6"/>
        <v>0</v>
      </c>
      <c r="AG31" s="95">
        <f t="shared" si="7"/>
        <v>0</v>
      </c>
      <c r="AH31" s="95">
        <f t="shared" si="8"/>
        <v>0</v>
      </c>
      <c r="AI31" s="95">
        <f t="shared" si="9"/>
        <v>0</v>
      </c>
      <c r="AJ31" s="95">
        <f t="shared" si="10"/>
        <v>0</v>
      </c>
    </row>
    <row r="32" spans="1:36" ht="9.75" customHeight="1">
      <c r="A32" s="102">
        <v>3</v>
      </c>
      <c r="B32" s="100" t="s">
        <v>259</v>
      </c>
      <c r="C32" s="100" t="s">
        <v>260</v>
      </c>
      <c r="D32" s="100" t="s">
        <v>261</v>
      </c>
      <c r="E32" s="6" t="s">
        <v>35</v>
      </c>
      <c r="F32" s="12" t="s">
        <v>39</v>
      </c>
      <c r="G32" s="31" t="s">
        <v>220</v>
      </c>
      <c r="H32" s="19" t="s">
        <v>221</v>
      </c>
      <c r="I32" s="49"/>
      <c r="J32" s="49"/>
      <c r="K32" s="60">
        <v>115</v>
      </c>
      <c r="L32" s="61" t="s">
        <v>262</v>
      </c>
      <c r="M32" s="69">
        <v>71</v>
      </c>
      <c r="N32" s="69">
        <f t="shared" si="0"/>
        <v>1.775</v>
      </c>
      <c r="O32" s="76">
        <v>89</v>
      </c>
      <c r="P32" s="76">
        <f t="shared" si="1"/>
        <v>2.225</v>
      </c>
      <c r="Q32" s="23"/>
      <c r="R32" s="23">
        <f t="shared" si="11"/>
        <v>0</v>
      </c>
      <c r="S32" s="82"/>
      <c r="T32" s="82"/>
      <c r="U32" s="49"/>
      <c r="V32" s="62">
        <v>30</v>
      </c>
      <c r="W32" s="69">
        <v>30</v>
      </c>
      <c r="X32" s="76">
        <v>30</v>
      </c>
      <c r="Y32" s="23"/>
      <c r="Z32" s="82"/>
      <c r="AA32" s="21">
        <f t="shared" si="2"/>
        <v>275</v>
      </c>
      <c r="AB32" s="22">
        <v>30</v>
      </c>
      <c r="AC32" s="95">
        <f t="shared" si="3"/>
        <v>3</v>
      </c>
      <c r="AD32" s="95">
        <f t="shared" si="4"/>
        <v>0</v>
      </c>
      <c r="AE32" s="95">
        <f t="shared" si="5"/>
        <v>0</v>
      </c>
      <c r="AF32" s="95">
        <f t="shared" si="6"/>
        <v>0</v>
      </c>
      <c r="AG32" s="95">
        <f t="shared" si="7"/>
        <v>0</v>
      </c>
      <c r="AH32" s="95">
        <f t="shared" si="8"/>
        <v>0</v>
      </c>
      <c r="AI32" s="95">
        <f t="shared" si="9"/>
        <v>0</v>
      </c>
      <c r="AJ32" s="95">
        <f t="shared" si="10"/>
        <v>0</v>
      </c>
    </row>
    <row r="33" spans="1:36" ht="9.75" customHeight="1">
      <c r="A33" s="102">
        <v>1</v>
      </c>
      <c r="B33" s="100" t="s">
        <v>217</v>
      </c>
      <c r="C33" s="100" t="s">
        <v>218</v>
      </c>
      <c r="D33" s="100" t="s">
        <v>263</v>
      </c>
      <c r="E33" s="5" t="s">
        <v>19</v>
      </c>
      <c r="F33" s="13" t="s">
        <v>60</v>
      </c>
      <c r="G33" s="31" t="s">
        <v>220</v>
      </c>
      <c r="H33" s="19" t="s">
        <v>221</v>
      </c>
      <c r="I33" s="47">
        <v>270</v>
      </c>
      <c r="J33" s="48" t="s">
        <v>264</v>
      </c>
      <c r="K33" s="60">
        <v>233</v>
      </c>
      <c r="L33" s="61" t="s">
        <v>265</v>
      </c>
      <c r="M33" s="69">
        <v>179</v>
      </c>
      <c r="N33" s="69">
        <f t="shared" si="0"/>
        <v>4.475</v>
      </c>
      <c r="O33" s="76">
        <v>213</v>
      </c>
      <c r="P33" s="76">
        <f t="shared" si="1"/>
        <v>5.325</v>
      </c>
      <c r="Q33" s="23">
        <v>271</v>
      </c>
      <c r="R33" s="23">
        <f t="shared" si="11"/>
        <v>6.775</v>
      </c>
      <c r="S33" s="82"/>
      <c r="T33" s="82"/>
      <c r="U33" s="50">
        <v>30</v>
      </c>
      <c r="V33" s="62">
        <v>30</v>
      </c>
      <c r="W33" s="69">
        <v>30</v>
      </c>
      <c r="X33" s="76">
        <v>30</v>
      </c>
      <c r="Y33" s="23">
        <v>30</v>
      </c>
      <c r="Z33" s="82"/>
      <c r="AA33" s="21">
        <f t="shared" si="2"/>
        <v>1166</v>
      </c>
      <c r="AB33" s="22">
        <v>60</v>
      </c>
      <c r="AC33" s="95">
        <f t="shared" si="3"/>
        <v>5</v>
      </c>
      <c r="AD33" s="95">
        <f t="shared" si="4"/>
        <v>0</v>
      </c>
      <c r="AE33" s="95">
        <f t="shared" si="5"/>
        <v>0</v>
      </c>
      <c r="AF33" s="95">
        <f t="shared" si="6"/>
        <v>0</v>
      </c>
      <c r="AG33" s="95">
        <f t="shared" si="7"/>
        <v>0</v>
      </c>
      <c r="AH33" s="95">
        <f t="shared" si="8"/>
        <v>0</v>
      </c>
      <c r="AI33" s="95">
        <f t="shared" si="9"/>
        <v>0</v>
      </c>
      <c r="AJ33" s="95">
        <f t="shared" si="10"/>
        <v>0</v>
      </c>
    </row>
    <row r="34" spans="1:36" ht="9.75" customHeight="1">
      <c r="A34" s="102">
        <v>2</v>
      </c>
      <c r="B34" s="100" t="s">
        <v>266</v>
      </c>
      <c r="C34" s="100" t="s">
        <v>267</v>
      </c>
      <c r="D34" s="100" t="s">
        <v>268</v>
      </c>
      <c r="E34" s="5" t="s">
        <v>19</v>
      </c>
      <c r="F34" s="13" t="s">
        <v>60</v>
      </c>
      <c r="G34" s="31" t="s">
        <v>220</v>
      </c>
      <c r="H34" s="19" t="s">
        <v>269</v>
      </c>
      <c r="I34" s="47">
        <v>260</v>
      </c>
      <c r="J34" s="48" t="s">
        <v>270</v>
      </c>
      <c r="K34" s="60">
        <v>183</v>
      </c>
      <c r="L34" s="61" t="s">
        <v>271</v>
      </c>
      <c r="M34" s="69"/>
      <c r="N34" s="69">
        <f t="shared" si="0"/>
        <v>0</v>
      </c>
      <c r="O34" s="76"/>
      <c r="P34" s="76">
        <f t="shared" si="1"/>
        <v>0</v>
      </c>
      <c r="Q34" s="23"/>
      <c r="R34" s="23">
        <f t="shared" si="11"/>
        <v>0</v>
      </c>
      <c r="S34" s="82"/>
      <c r="T34" s="82"/>
      <c r="U34" s="50">
        <v>27</v>
      </c>
      <c r="V34" s="62">
        <v>27</v>
      </c>
      <c r="W34" s="69"/>
      <c r="X34" s="76"/>
      <c r="Y34" s="23"/>
      <c r="Z34" s="82"/>
      <c r="AA34" s="21">
        <f t="shared" si="2"/>
        <v>443</v>
      </c>
      <c r="AB34" s="22">
        <v>54</v>
      </c>
      <c r="AC34" s="95">
        <f t="shared" si="3"/>
        <v>0</v>
      </c>
      <c r="AD34" s="95">
        <f t="shared" si="4"/>
        <v>2</v>
      </c>
      <c r="AE34" s="95">
        <f t="shared" si="5"/>
        <v>0</v>
      </c>
      <c r="AF34" s="95">
        <f t="shared" si="6"/>
        <v>0</v>
      </c>
      <c r="AG34" s="95">
        <f t="shared" si="7"/>
        <v>0</v>
      </c>
      <c r="AH34" s="95">
        <f t="shared" si="8"/>
        <v>0</v>
      </c>
      <c r="AI34" s="95">
        <f t="shared" si="9"/>
        <v>0</v>
      </c>
      <c r="AJ34" s="95">
        <f t="shared" si="10"/>
        <v>0</v>
      </c>
    </row>
    <row r="35" spans="1:36" ht="9.75" customHeight="1">
      <c r="A35" s="102">
        <v>3</v>
      </c>
      <c r="B35" s="100" t="s">
        <v>272</v>
      </c>
      <c r="C35" s="100" t="s">
        <v>273</v>
      </c>
      <c r="D35" s="100" t="s">
        <v>274</v>
      </c>
      <c r="E35" s="5" t="s">
        <v>19</v>
      </c>
      <c r="F35" s="13" t="s">
        <v>60</v>
      </c>
      <c r="G35" s="31" t="s">
        <v>220</v>
      </c>
      <c r="H35" s="19" t="s">
        <v>221</v>
      </c>
      <c r="I35" s="47">
        <v>251</v>
      </c>
      <c r="J35" s="48" t="s">
        <v>275</v>
      </c>
      <c r="K35" s="60">
        <v>175</v>
      </c>
      <c r="L35" s="61" t="s">
        <v>276</v>
      </c>
      <c r="M35" s="69">
        <v>165</v>
      </c>
      <c r="N35" s="69">
        <f t="shared" si="0"/>
        <v>4.125</v>
      </c>
      <c r="O35" s="76">
        <v>194</v>
      </c>
      <c r="P35" s="76">
        <f t="shared" si="1"/>
        <v>4.85</v>
      </c>
      <c r="Q35" s="23"/>
      <c r="R35" s="23">
        <f t="shared" si="11"/>
        <v>0</v>
      </c>
      <c r="S35" s="82"/>
      <c r="T35" s="82"/>
      <c r="U35" s="50">
        <v>24</v>
      </c>
      <c r="V35" s="62">
        <v>24</v>
      </c>
      <c r="W35" s="69">
        <v>27</v>
      </c>
      <c r="X35" s="76">
        <v>21</v>
      </c>
      <c r="Y35" s="23"/>
      <c r="Z35" s="82"/>
      <c r="AA35" s="21">
        <f t="shared" si="2"/>
        <v>785</v>
      </c>
      <c r="AB35" s="22">
        <v>48</v>
      </c>
      <c r="AC35" s="95">
        <f t="shared" si="3"/>
        <v>0</v>
      </c>
      <c r="AD35" s="95">
        <f t="shared" si="4"/>
        <v>1</v>
      </c>
      <c r="AE35" s="95">
        <f t="shared" si="5"/>
        <v>2</v>
      </c>
      <c r="AF35" s="95">
        <f t="shared" si="6"/>
        <v>1</v>
      </c>
      <c r="AG35" s="95">
        <f t="shared" si="7"/>
        <v>0</v>
      </c>
      <c r="AH35" s="95">
        <f t="shared" si="8"/>
        <v>0</v>
      </c>
      <c r="AI35" s="95">
        <f t="shared" si="9"/>
        <v>0</v>
      </c>
      <c r="AJ35" s="95">
        <f t="shared" si="10"/>
        <v>0</v>
      </c>
    </row>
    <row r="36" spans="1:36" ht="9.75" customHeight="1">
      <c r="A36" s="102">
        <v>4</v>
      </c>
      <c r="B36" s="100" t="s">
        <v>277</v>
      </c>
      <c r="C36" s="100" t="s">
        <v>267</v>
      </c>
      <c r="D36" s="100" t="s">
        <v>278</v>
      </c>
      <c r="E36" s="5" t="s">
        <v>19</v>
      </c>
      <c r="F36" s="13" t="s">
        <v>60</v>
      </c>
      <c r="G36" s="31" t="s">
        <v>220</v>
      </c>
      <c r="H36" s="19" t="s">
        <v>221</v>
      </c>
      <c r="I36" s="47">
        <v>175</v>
      </c>
      <c r="J36" s="48" t="s">
        <v>276</v>
      </c>
      <c r="K36" s="60">
        <v>164</v>
      </c>
      <c r="L36" s="61" t="s">
        <v>279</v>
      </c>
      <c r="M36" s="69">
        <v>123</v>
      </c>
      <c r="N36" s="69">
        <f t="shared" si="0"/>
        <v>3.075</v>
      </c>
      <c r="O36" s="76">
        <v>182</v>
      </c>
      <c r="P36" s="76">
        <f t="shared" si="1"/>
        <v>4.55</v>
      </c>
      <c r="Q36" s="23"/>
      <c r="R36" s="23">
        <f t="shared" si="11"/>
        <v>0</v>
      </c>
      <c r="S36" s="82"/>
      <c r="T36" s="82"/>
      <c r="U36" s="50">
        <v>15</v>
      </c>
      <c r="V36" s="62">
        <v>21</v>
      </c>
      <c r="W36" s="69">
        <v>12</v>
      </c>
      <c r="X36" s="76">
        <v>15</v>
      </c>
      <c r="Y36" s="23"/>
      <c r="Z36" s="82"/>
      <c r="AA36" s="21">
        <f t="shared" si="2"/>
        <v>644</v>
      </c>
      <c r="AB36" s="22">
        <v>36</v>
      </c>
      <c r="AC36" s="95">
        <f t="shared" si="3"/>
        <v>0</v>
      </c>
      <c r="AD36" s="95">
        <f t="shared" si="4"/>
        <v>0</v>
      </c>
      <c r="AE36" s="95">
        <f t="shared" si="5"/>
        <v>0</v>
      </c>
      <c r="AF36" s="95">
        <f t="shared" si="6"/>
        <v>1</v>
      </c>
      <c r="AG36" s="95">
        <f t="shared" si="7"/>
        <v>0</v>
      </c>
      <c r="AH36" s="95">
        <f t="shared" si="8"/>
        <v>2</v>
      </c>
      <c r="AI36" s="95">
        <f t="shared" si="9"/>
        <v>1</v>
      </c>
      <c r="AJ36" s="95">
        <f t="shared" si="10"/>
        <v>0</v>
      </c>
    </row>
    <row r="37" spans="1:36" ht="9.75" customHeight="1">
      <c r="A37" s="102">
        <v>5</v>
      </c>
      <c r="B37" s="100" t="s">
        <v>280</v>
      </c>
      <c r="C37" s="100" t="s">
        <v>494</v>
      </c>
      <c r="D37" s="100" t="s">
        <v>281</v>
      </c>
      <c r="E37" s="5" t="s">
        <v>19</v>
      </c>
      <c r="F37" s="13" t="s">
        <v>60</v>
      </c>
      <c r="G37" s="31" t="s">
        <v>220</v>
      </c>
      <c r="H37" s="19" t="s">
        <v>221</v>
      </c>
      <c r="I37" s="47">
        <v>195</v>
      </c>
      <c r="J37" s="48" t="s">
        <v>282</v>
      </c>
      <c r="K37" s="60">
        <v>149</v>
      </c>
      <c r="L37" s="61" t="s">
        <v>283</v>
      </c>
      <c r="M37" s="69">
        <v>156</v>
      </c>
      <c r="N37" s="69">
        <f t="shared" si="0"/>
        <v>3.9</v>
      </c>
      <c r="O37" s="76">
        <v>208</v>
      </c>
      <c r="P37" s="76">
        <f t="shared" si="1"/>
        <v>5.2</v>
      </c>
      <c r="Q37" s="23">
        <v>243</v>
      </c>
      <c r="R37" s="23">
        <f t="shared" si="11"/>
        <v>6.075</v>
      </c>
      <c r="S37" s="82"/>
      <c r="T37" s="82"/>
      <c r="U37" s="50">
        <v>18</v>
      </c>
      <c r="V37" s="62">
        <v>15</v>
      </c>
      <c r="W37" s="69">
        <v>24</v>
      </c>
      <c r="X37" s="76">
        <v>27</v>
      </c>
      <c r="Y37" s="23">
        <v>24</v>
      </c>
      <c r="Z37" s="82"/>
      <c r="AA37" s="21">
        <f t="shared" si="2"/>
        <v>951</v>
      </c>
      <c r="AB37" s="22">
        <v>33</v>
      </c>
      <c r="AC37" s="95">
        <f t="shared" si="3"/>
        <v>0</v>
      </c>
      <c r="AD37" s="95">
        <f t="shared" si="4"/>
        <v>1</v>
      </c>
      <c r="AE37" s="95">
        <f t="shared" si="5"/>
        <v>2</v>
      </c>
      <c r="AF37" s="95">
        <f t="shared" si="6"/>
        <v>0</v>
      </c>
      <c r="AG37" s="95">
        <f t="shared" si="7"/>
        <v>1</v>
      </c>
      <c r="AH37" s="95">
        <f t="shared" si="8"/>
        <v>1</v>
      </c>
      <c r="AI37" s="95">
        <f t="shared" si="9"/>
        <v>0</v>
      </c>
      <c r="AJ37" s="95">
        <f t="shared" si="10"/>
        <v>0</v>
      </c>
    </row>
    <row r="38" spans="1:36" ht="9.75" customHeight="1">
      <c r="A38" s="102">
        <v>6</v>
      </c>
      <c r="B38" s="100" t="s">
        <v>284</v>
      </c>
      <c r="C38" s="100" t="s">
        <v>185</v>
      </c>
      <c r="D38" s="101"/>
      <c r="E38" s="5" t="s">
        <v>19</v>
      </c>
      <c r="F38" s="13" t="s">
        <v>60</v>
      </c>
      <c r="G38" s="31" t="s">
        <v>220</v>
      </c>
      <c r="H38" s="19" t="s">
        <v>285</v>
      </c>
      <c r="I38" s="47">
        <v>206</v>
      </c>
      <c r="J38" s="48" t="s">
        <v>190</v>
      </c>
      <c r="K38" s="63"/>
      <c r="L38" s="63"/>
      <c r="M38" s="69"/>
      <c r="N38" s="69">
        <f t="shared" si="0"/>
        <v>0</v>
      </c>
      <c r="O38" s="76"/>
      <c r="P38" s="76">
        <f t="shared" si="1"/>
        <v>0</v>
      </c>
      <c r="Q38" s="23"/>
      <c r="R38" s="23">
        <f t="shared" si="11"/>
        <v>0</v>
      </c>
      <c r="S38" s="82"/>
      <c r="T38" s="82"/>
      <c r="U38" s="50">
        <v>21</v>
      </c>
      <c r="V38" s="63"/>
      <c r="W38" s="69"/>
      <c r="X38" s="76"/>
      <c r="Y38" s="23"/>
      <c r="Z38" s="82"/>
      <c r="AA38" s="21">
        <f t="shared" si="2"/>
        <v>206</v>
      </c>
      <c r="AB38" s="22">
        <v>21</v>
      </c>
      <c r="AC38" s="95">
        <f t="shared" si="3"/>
        <v>0</v>
      </c>
      <c r="AD38" s="95">
        <f t="shared" si="4"/>
        <v>0</v>
      </c>
      <c r="AE38" s="95">
        <f t="shared" si="5"/>
        <v>0</v>
      </c>
      <c r="AF38" s="95">
        <f t="shared" si="6"/>
        <v>1</v>
      </c>
      <c r="AG38" s="95">
        <f t="shared" si="7"/>
        <v>0</v>
      </c>
      <c r="AH38" s="95">
        <f t="shared" si="8"/>
        <v>0</v>
      </c>
      <c r="AI38" s="95">
        <f t="shared" si="9"/>
        <v>0</v>
      </c>
      <c r="AJ38" s="95">
        <f t="shared" si="10"/>
        <v>0</v>
      </c>
    </row>
    <row r="39" spans="1:36" ht="9.75" customHeight="1">
      <c r="A39" s="102">
        <v>7</v>
      </c>
      <c r="B39" s="100" t="s">
        <v>286</v>
      </c>
      <c r="C39" s="100" t="s">
        <v>26</v>
      </c>
      <c r="D39" s="100" t="s">
        <v>287</v>
      </c>
      <c r="E39" s="5" t="s">
        <v>19</v>
      </c>
      <c r="F39" s="13" t="s">
        <v>60</v>
      </c>
      <c r="G39" s="31" t="s">
        <v>220</v>
      </c>
      <c r="H39" s="19" t="s">
        <v>221</v>
      </c>
      <c r="I39" s="49"/>
      <c r="J39" s="49"/>
      <c r="K39" s="60">
        <v>154</v>
      </c>
      <c r="L39" s="61" t="s">
        <v>186</v>
      </c>
      <c r="M39" s="69"/>
      <c r="N39" s="69">
        <f t="shared" si="0"/>
        <v>0</v>
      </c>
      <c r="O39" s="76">
        <v>134</v>
      </c>
      <c r="P39" s="76">
        <f t="shared" si="1"/>
        <v>3.35</v>
      </c>
      <c r="Q39" s="23"/>
      <c r="R39" s="23">
        <f t="shared" si="11"/>
        <v>0</v>
      </c>
      <c r="S39" s="82"/>
      <c r="T39" s="82"/>
      <c r="U39" s="49"/>
      <c r="V39" s="62">
        <v>18</v>
      </c>
      <c r="W39" s="69"/>
      <c r="X39" s="76">
        <v>10</v>
      </c>
      <c r="Y39" s="23"/>
      <c r="Z39" s="82"/>
      <c r="AA39" s="21">
        <f t="shared" si="2"/>
        <v>288</v>
      </c>
      <c r="AB39" s="22">
        <v>18</v>
      </c>
      <c r="AC39" s="95">
        <f t="shared" si="3"/>
        <v>0</v>
      </c>
      <c r="AD39" s="95">
        <f t="shared" si="4"/>
        <v>0</v>
      </c>
      <c r="AE39" s="95">
        <f t="shared" si="5"/>
        <v>0</v>
      </c>
      <c r="AF39" s="95">
        <f t="shared" si="6"/>
        <v>0</v>
      </c>
      <c r="AG39" s="95">
        <f t="shared" si="7"/>
        <v>1</v>
      </c>
      <c r="AH39" s="95">
        <f t="shared" si="8"/>
        <v>0</v>
      </c>
      <c r="AI39" s="95">
        <f t="shared" si="9"/>
        <v>0</v>
      </c>
      <c r="AJ39" s="95">
        <f t="shared" si="10"/>
        <v>1</v>
      </c>
    </row>
    <row r="40" spans="1:36" ht="9.75" customHeight="1">
      <c r="A40" s="102">
        <v>8</v>
      </c>
      <c r="B40" s="100" t="s">
        <v>288</v>
      </c>
      <c r="C40" s="100" t="s">
        <v>185</v>
      </c>
      <c r="D40" s="100" t="s">
        <v>289</v>
      </c>
      <c r="E40" s="5" t="s">
        <v>19</v>
      </c>
      <c r="F40" s="13" t="s">
        <v>60</v>
      </c>
      <c r="G40" s="31" t="s">
        <v>220</v>
      </c>
      <c r="H40" s="18"/>
      <c r="I40" s="49"/>
      <c r="J40" s="49"/>
      <c r="K40" s="60">
        <v>141</v>
      </c>
      <c r="L40" s="61" t="s">
        <v>290</v>
      </c>
      <c r="M40" s="69">
        <v>155</v>
      </c>
      <c r="N40" s="69">
        <f t="shared" si="0"/>
        <v>3.875</v>
      </c>
      <c r="O40" s="76">
        <v>168</v>
      </c>
      <c r="P40" s="76">
        <f t="shared" si="1"/>
        <v>4.2</v>
      </c>
      <c r="Q40" s="23">
        <v>224</v>
      </c>
      <c r="R40" s="23">
        <f t="shared" si="11"/>
        <v>5.6</v>
      </c>
      <c r="S40" s="82"/>
      <c r="T40" s="82"/>
      <c r="U40" s="49"/>
      <c r="V40" s="62">
        <v>12</v>
      </c>
      <c r="W40" s="69">
        <v>21</v>
      </c>
      <c r="X40" s="76">
        <v>12</v>
      </c>
      <c r="Y40" s="23">
        <v>21</v>
      </c>
      <c r="Z40" s="82"/>
      <c r="AA40" s="21">
        <f t="shared" si="2"/>
        <v>688</v>
      </c>
      <c r="AB40" s="22">
        <v>12</v>
      </c>
      <c r="AC40" s="95">
        <f t="shared" si="3"/>
        <v>0</v>
      </c>
      <c r="AD40" s="95">
        <f t="shared" si="4"/>
        <v>0</v>
      </c>
      <c r="AE40" s="95">
        <f t="shared" si="5"/>
        <v>0</v>
      </c>
      <c r="AF40" s="95">
        <f t="shared" si="6"/>
        <v>2</v>
      </c>
      <c r="AG40" s="95">
        <f t="shared" si="7"/>
        <v>0</v>
      </c>
      <c r="AH40" s="95">
        <f t="shared" si="8"/>
        <v>0</v>
      </c>
      <c r="AI40" s="95">
        <f t="shared" si="9"/>
        <v>2</v>
      </c>
      <c r="AJ40" s="95">
        <f t="shared" si="10"/>
        <v>0</v>
      </c>
    </row>
    <row r="41" spans="1:36" ht="9.75" customHeight="1">
      <c r="A41" s="102"/>
      <c r="B41" s="100" t="s">
        <v>538</v>
      </c>
      <c r="C41" s="100" t="s">
        <v>494</v>
      </c>
      <c r="D41" s="100" t="s">
        <v>507</v>
      </c>
      <c r="E41" s="5" t="s">
        <v>19</v>
      </c>
      <c r="F41" s="13" t="s">
        <v>60</v>
      </c>
      <c r="G41" s="31" t="s">
        <v>220</v>
      </c>
      <c r="H41" s="18" t="s">
        <v>539</v>
      </c>
      <c r="I41" s="49"/>
      <c r="J41" s="49"/>
      <c r="K41" s="60"/>
      <c r="L41" s="61"/>
      <c r="M41" s="69"/>
      <c r="N41" s="69">
        <f t="shared" si="0"/>
        <v>0</v>
      </c>
      <c r="O41" s="76">
        <v>199</v>
      </c>
      <c r="P41" s="76">
        <f t="shared" si="1"/>
        <v>4.975</v>
      </c>
      <c r="Q41" s="23"/>
      <c r="R41" s="23"/>
      <c r="S41" s="82"/>
      <c r="T41" s="82"/>
      <c r="U41" s="49"/>
      <c r="V41" s="62"/>
      <c r="W41" s="69"/>
      <c r="X41" s="76">
        <v>24</v>
      </c>
      <c r="Y41" s="23"/>
      <c r="Z41" s="82"/>
      <c r="AA41" s="21">
        <f t="shared" si="2"/>
        <v>199</v>
      </c>
      <c r="AB41" s="22"/>
      <c r="AC41" s="95">
        <f t="shared" si="3"/>
        <v>0</v>
      </c>
      <c r="AD41" s="95">
        <f t="shared" si="4"/>
        <v>0</v>
      </c>
      <c r="AE41" s="95">
        <f t="shared" si="5"/>
        <v>1</v>
      </c>
      <c r="AF41" s="95">
        <f t="shared" si="6"/>
        <v>0</v>
      </c>
      <c r="AG41" s="95">
        <f t="shared" si="7"/>
        <v>0</v>
      </c>
      <c r="AH41" s="95">
        <f t="shared" si="8"/>
        <v>0</v>
      </c>
      <c r="AI41" s="95">
        <f t="shared" si="9"/>
        <v>0</v>
      </c>
      <c r="AJ41" s="95">
        <f t="shared" si="10"/>
        <v>0</v>
      </c>
    </row>
    <row r="42" spans="1:36" ht="9.75" customHeight="1">
      <c r="A42" s="102"/>
      <c r="B42" s="100" t="s">
        <v>308</v>
      </c>
      <c r="C42" s="100" t="s">
        <v>495</v>
      </c>
      <c r="D42" s="100"/>
      <c r="E42" s="5" t="s">
        <v>19</v>
      </c>
      <c r="F42" s="13" t="s">
        <v>60</v>
      </c>
      <c r="G42" s="31" t="s">
        <v>220</v>
      </c>
      <c r="H42" s="18"/>
      <c r="I42" s="49"/>
      <c r="J42" s="49"/>
      <c r="K42" s="60"/>
      <c r="L42" s="61"/>
      <c r="M42" s="69"/>
      <c r="N42" s="69">
        <f t="shared" si="0"/>
        <v>0</v>
      </c>
      <c r="O42" s="76"/>
      <c r="P42" s="76">
        <f t="shared" si="1"/>
        <v>0</v>
      </c>
      <c r="Q42" s="23">
        <v>221</v>
      </c>
      <c r="R42" s="23">
        <f t="shared" si="11"/>
        <v>5.525</v>
      </c>
      <c r="S42" s="82"/>
      <c r="T42" s="82"/>
      <c r="U42" s="49"/>
      <c r="V42" s="62"/>
      <c r="W42" s="69"/>
      <c r="X42" s="76"/>
      <c r="Y42" s="23">
        <v>18</v>
      </c>
      <c r="Z42" s="82"/>
      <c r="AA42" s="21">
        <f t="shared" si="2"/>
        <v>221</v>
      </c>
      <c r="AB42" s="22"/>
      <c r="AC42" s="95">
        <f t="shared" si="3"/>
        <v>0</v>
      </c>
      <c r="AD42" s="95">
        <f t="shared" si="4"/>
        <v>0</v>
      </c>
      <c r="AE42" s="95">
        <f t="shared" si="5"/>
        <v>0</v>
      </c>
      <c r="AF42" s="95">
        <f t="shared" si="6"/>
        <v>0</v>
      </c>
      <c r="AG42" s="95">
        <f t="shared" si="7"/>
        <v>1</v>
      </c>
      <c r="AH42" s="95">
        <f t="shared" si="8"/>
        <v>0</v>
      </c>
      <c r="AI42" s="95">
        <f t="shared" si="9"/>
        <v>0</v>
      </c>
      <c r="AJ42" s="95">
        <f t="shared" si="10"/>
        <v>0</v>
      </c>
    </row>
    <row r="43" spans="1:36" ht="9.75" customHeight="1">
      <c r="A43" s="102"/>
      <c r="B43" s="100" t="s">
        <v>582</v>
      </c>
      <c r="C43" s="100" t="s">
        <v>583</v>
      </c>
      <c r="D43" s="100"/>
      <c r="E43" s="5" t="s">
        <v>19</v>
      </c>
      <c r="F43" s="13" t="s">
        <v>60</v>
      </c>
      <c r="G43" s="31" t="s">
        <v>220</v>
      </c>
      <c r="H43" s="18"/>
      <c r="I43" s="49"/>
      <c r="J43" s="49"/>
      <c r="K43" s="60"/>
      <c r="L43" s="61"/>
      <c r="M43" s="69">
        <v>133</v>
      </c>
      <c r="N43" s="69">
        <f t="shared" si="0"/>
        <v>3.325</v>
      </c>
      <c r="O43" s="76"/>
      <c r="P43" s="76"/>
      <c r="Q43" s="23"/>
      <c r="R43" s="23"/>
      <c r="S43" s="82"/>
      <c r="T43" s="82"/>
      <c r="U43" s="49"/>
      <c r="V43" s="62"/>
      <c r="W43" s="69">
        <v>15</v>
      </c>
      <c r="X43" s="76"/>
      <c r="Y43" s="23"/>
      <c r="Z43" s="82"/>
      <c r="AA43" s="21"/>
      <c r="AB43" s="22"/>
      <c r="AC43" s="95">
        <f t="shared" si="3"/>
        <v>0</v>
      </c>
      <c r="AD43" s="95">
        <f t="shared" si="4"/>
        <v>0</v>
      </c>
      <c r="AE43" s="95">
        <f t="shared" si="5"/>
        <v>0</v>
      </c>
      <c r="AF43" s="95">
        <f t="shared" si="6"/>
        <v>0</v>
      </c>
      <c r="AG43" s="95">
        <f t="shared" si="7"/>
        <v>0</v>
      </c>
      <c r="AH43" s="95">
        <f t="shared" si="8"/>
        <v>1</v>
      </c>
      <c r="AI43" s="95">
        <f t="shared" si="9"/>
        <v>0</v>
      </c>
      <c r="AJ43" s="95">
        <f t="shared" si="10"/>
        <v>0</v>
      </c>
    </row>
    <row r="44" spans="1:36" ht="9.75" customHeight="1">
      <c r="A44" s="102"/>
      <c r="B44" s="100" t="s">
        <v>496</v>
      </c>
      <c r="C44" s="100" t="s">
        <v>340</v>
      </c>
      <c r="D44" s="100"/>
      <c r="E44" s="5" t="s">
        <v>19</v>
      </c>
      <c r="F44" s="13" t="s">
        <v>60</v>
      </c>
      <c r="G44" s="31" t="s">
        <v>220</v>
      </c>
      <c r="H44" s="18"/>
      <c r="I44" s="49"/>
      <c r="J44" s="49"/>
      <c r="K44" s="60"/>
      <c r="L44" s="61"/>
      <c r="M44" s="69"/>
      <c r="N44" s="69">
        <f t="shared" si="0"/>
        <v>0</v>
      </c>
      <c r="O44" s="76"/>
      <c r="P44" s="76">
        <f t="shared" si="1"/>
        <v>0</v>
      </c>
      <c r="Q44" s="23">
        <v>184</v>
      </c>
      <c r="R44" s="23">
        <f t="shared" si="11"/>
        <v>4.6</v>
      </c>
      <c r="S44" s="82"/>
      <c r="T44" s="82"/>
      <c r="U44" s="49"/>
      <c r="V44" s="62"/>
      <c r="W44" s="69"/>
      <c r="X44" s="76"/>
      <c r="Y44" s="23">
        <v>15</v>
      </c>
      <c r="Z44" s="82"/>
      <c r="AA44" s="21">
        <f t="shared" si="2"/>
        <v>184</v>
      </c>
      <c r="AB44" s="22"/>
      <c r="AC44" s="95">
        <f t="shared" si="3"/>
        <v>0</v>
      </c>
      <c r="AD44" s="95">
        <f t="shared" si="4"/>
        <v>0</v>
      </c>
      <c r="AE44" s="95">
        <f t="shared" si="5"/>
        <v>0</v>
      </c>
      <c r="AF44" s="95">
        <f t="shared" si="6"/>
        <v>0</v>
      </c>
      <c r="AG44" s="95">
        <f t="shared" si="7"/>
        <v>0</v>
      </c>
      <c r="AH44" s="95">
        <f t="shared" si="8"/>
        <v>1</v>
      </c>
      <c r="AI44" s="95">
        <f t="shared" si="9"/>
        <v>0</v>
      </c>
      <c r="AJ44" s="95">
        <f t="shared" si="10"/>
        <v>0</v>
      </c>
    </row>
    <row r="45" spans="1:36" ht="9.75" customHeight="1">
      <c r="A45" s="102"/>
      <c r="B45" s="100" t="s">
        <v>497</v>
      </c>
      <c r="C45" s="100" t="s">
        <v>498</v>
      </c>
      <c r="D45" s="100"/>
      <c r="E45" s="5" t="s">
        <v>19</v>
      </c>
      <c r="F45" s="13" t="s">
        <v>60</v>
      </c>
      <c r="G45" s="31" t="s">
        <v>220</v>
      </c>
      <c r="H45" s="18" t="s">
        <v>221</v>
      </c>
      <c r="I45" s="49"/>
      <c r="J45" s="49"/>
      <c r="K45" s="60"/>
      <c r="L45" s="61"/>
      <c r="M45" s="69"/>
      <c r="N45" s="69">
        <f t="shared" si="0"/>
        <v>0</v>
      </c>
      <c r="O45" s="76"/>
      <c r="P45" s="76">
        <f t="shared" si="1"/>
        <v>0</v>
      </c>
      <c r="Q45" s="23">
        <v>176</v>
      </c>
      <c r="R45" s="23">
        <f t="shared" si="11"/>
        <v>4.4</v>
      </c>
      <c r="S45" s="82"/>
      <c r="T45" s="82"/>
      <c r="U45" s="49"/>
      <c r="V45" s="62"/>
      <c r="W45" s="69"/>
      <c r="X45" s="76"/>
      <c r="Y45" s="23">
        <v>12</v>
      </c>
      <c r="Z45" s="82"/>
      <c r="AA45" s="21">
        <f t="shared" si="2"/>
        <v>176</v>
      </c>
      <c r="AB45" s="22"/>
      <c r="AC45" s="95">
        <f t="shared" si="3"/>
        <v>0</v>
      </c>
      <c r="AD45" s="95">
        <f t="shared" si="4"/>
        <v>0</v>
      </c>
      <c r="AE45" s="95">
        <f t="shared" si="5"/>
        <v>0</v>
      </c>
      <c r="AF45" s="95">
        <f t="shared" si="6"/>
        <v>0</v>
      </c>
      <c r="AG45" s="95">
        <f t="shared" si="7"/>
        <v>0</v>
      </c>
      <c r="AH45" s="95">
        <f t="shared" si="8"/>
        <v>0</v>
      </c>
      <c r="AI45" s="95">
        <f t="shared" si="9"/>
        <v>1</v>
      </c>
      <c r="AJ45" s="95">
        <f t="shared" si="10"/>
        <v>0</v>
      </c>
    </row>
    <row r="46" spans="1:36" ht="9.75" customHeight="1">
      <c r="A46" s="102"/>
      <c r="B46" s="100" t="s">
        <v>540</v>
      </c>
      <c r="C46" s="100" t="s">
        <v>541</v>
      </c>
      <c r="D46" s="100" t="s">
        <v>507</v>
      </c>
      <c r="E46" s="5" t="s">
        <v>19</v>
      </c>
      <c r="F46" s="13" t="s">
        <v>60</v>
      </c>
      <c r="G46" s="31" t="s">
        <v>220</v>
      </c>
      <c r="H46" s="18" t="s">
        <v>460</v>
      </c>
      <c r="I46" s="49"/>
      <c r="J46" s="49"/>
      <c r="K46" s="60"/>
      <c r="L46" s="61"/>
      <c r="M46" s="69"/>
      <c r="N46" s="69">
        <f t="shared" si="0"/>
        <v>0</v>
      </c>
      <c r="O46" s="76">
        <v>103</v>
      </c>
      <c r="P46" s="76">
        <f t="shared" si="1"/>
        <v>2.575</v>
      </c>
      <c r="Q46" s="23"/>
      <c r="R46" s="23"/>
      <c r="S46" s="82"/>
      <c r="T46" s="82"/>
      <c r="U46" s="49"/>
      <c r="V46" s="62"/>
      <c r="W46" s="69"/>
      <c r="X46" s="76">
        <v>8</v>
      </c>
      <c r="Y46" s="23"/>
      <c r="Z46" s="82"/>
      <c r="AA46" s="21">
        <f t="shared" si="2"/>
        <v>103</v>
      </c>
      <c r="AB46" s="22"/>
      <c r="AC46" s="95">
        <f t="shared" si="3"/>
        <v>0</v>
      </c>
      <c r="AD46" s="95">
        <f t="shared" si="4"/>
        <v>0</v>
      </c>
      <c r="AE46" s="95">
        <f t="shared" si="5"/>
        <v>0</v>
      </c>
      <c r="AF46" s="95">
        <f t="shared" si="6"/>
        <v>0</v>
      </c>
      <c r="AG46" s="95">
        <f t="shared" si="7"/>
        <v>0</v>
      </c>
      <c r="AH46" s="95">
        <f t="shared" si="8"/>
        <v>0</v>
      </c>
      <c r="AI46" s="95">
        <f t="shared" si="9"/>
        <v>0</v>
      </c>
      <c r="AJ46" s="95">
        <f t="shared" si="10"/>
        <v>0</v>
      </c>
    </row>
    <row r="47" spans="1:36" ht="9.75" customHeight="1">
      <c r="A47" s="102">
        <v>9</v>
      </c>
      <c r="B47" s="100" t="s">
        <v>291</v>
      </c>
      <c r="C47" s="100" t="s">
        <v>292</v>
      </c>
      <c r="D47" s="101"/>
      <c r="E47" s="5" t="s">
        <v>19</v>
      </c>
      <c r="F47" s="13" t="s">
        <v>60</v>
      </c>
      <c r="G47" s="31" t="s">
        <v>220</v>
      </c>
      <c r="H47" s="18"/>
      <c r="I47" s="50">
        <v>89</v>
      </c>
      <c r="J47" s="48" t="s">
        <v>293</v>
      </c>
      <c r="K47" s="63"/>
      <c r="L47" s="63"/>
      <c r="M47" s="69"/>
      <c r="N47" s="69">
        <f t="shared" si="0"/>
        <v>0</v>
      </c>
      <c r="O47" s="76"/>
      <c r="P47" s="76">
        <f t="shared" si="1"/>
        <v>0</v>
      </c>
      <c r="Q47" s="23"/>
      <c r="R47" s="23">
        <f t="shared" si="11"/>
        <v>0</v>
      </c>
      <c r="S47" s="82"/>
      <c r="T47" s="82"/>
      <c r="U47" s="50">
        <v>12</v>
      </c>
      <c r="V47" s="63"/>
      <c r="W47" s="69"/>
      <c r="X47" s="76"/>
      <c r="Y47" s="23"/>
      <c r="Z47" s="82"/>
      <c r="AA47" s="21">
        <f t="shared" si="2"/>
        <v>89</v>
      </c>
      <c r="AB47" s="22">
        <v>12</v>
      </c>
      <c r="AC47" s="95">
        <f t="shared" si="3"/>
        <v>0</v>
      </c>
      <c r="AD47" s="95">
        <f t="shared" si="4"/>
        <v>0</v>
      </c>
      <c r="AE47" s="95">
        <f t="shared" si="5"/>
        <v>0</v>
      </c>
      <c r="AF47" s="95">
        <f t="shared" si="6"/>
        <v>0</v>
      </c>
      <c r="AG47" s="95">
        <f t="shared" si="7"/>
        <v>0</v>
      </c>
      <c r="AH47" s="95">
        <f t="shared" si="8"/>
        <v>0</v>
      </c>
      <c r="AI47" s="95">
        <f t="shared" si="9"/>
        <v>1</v>
      </c>
      <c r="AJ47" s="95">
        <f t="shared" si="10"/>
        <v>0</v>
      </c>
    </row>
    <row r="48" spans="1:36" ht="9.75" customHeight="1">
      <c r="A48" s="102">
        <v>10</v>
      </c>
      <c r="B48" s="100" t="s">
        <v>294</v>
      </c>
      <c r="C48" s="100" t="s">
        <v>295</v>
      </c>
      <c r="D48" s="100" t="s">
        <v>296</v>
      </c>
      <c r="E48" s="5" t="s">
        <v>19</v>
      </c>
      <c r="F48" s="13" t="s">
        <v>60</v>
      </c>
      <c r="G48" s="31" t="s">
        <v>220</v>
      </c>
      <c r="H48" s="19" t="s">
        <v>162</v>
      </c>
      <c r="I48" s="49"/>
      <c r="J48" s="49"/>
      <c r="K48" s="60">
        <v>132</v>
      </c>
      <c r="L48" s="61" t="s">
        <v>297</v>
      </c>
      <c r="M48" s="69">
        <v>143</v>
      </c>
      <c r="N48" s="69">
        <f t="shared" si="0"/>
        <v>3.575</v>
      </c>
      <c r="O48" s="76">
        <v>183</v>
      </c>
      <c r="P48" s="76">
        <f t="shared" si="1"/>
        <v>4.575</v>
      </c>
      <c r="Q48" s="23">
        <v>262</v>
      </c>
      <c r="R48" s="23">
        <f t="shared" si="11"/>
        <v>6.55</v>
      </c>
      <c r="S48" s="82"/>
      <c r="T48" s="82"/>
      <c r="U48" s="49"/>
      <c r="V48" s="62">
        <v>9</v>
      </c>
      <c r="W48" s="69">
        <v>18</v>
      </c>
      <c r="X48" s="76">
        <v>18</v>
      </c>
      <c r="Y48" s="23">
        <v>27</v>
      </c>
      <c r="Z48" s="82"/>
      <c r="AA48" s="21">
        <f t="shared" si="2"/>
        <v>720</v>
      </c>
      <c r="AB48" s="22">
        <v>9</v>
      </c>
      <c r="AC48" s="95">
        <f t="shared" si="3"/>
        <v>0</v>
      </c>
      <c r="AD48" s="95">
        <f t="shared" si="4"/>
        <v>1</v>
      </c>
      <c r="AE48" s="95">
        <f t="shared" si="5"/>
        <v>0</v>
      </c>
      <c r="AF48" s="95">
        <f t="shared" si="6"/>
        <v>0</v>
      </c>
      <c r="AG48" s="95">
        <f t="shared" si="7"/>
        <v>2</v>
      </c>
      <c r="AH48" s="95">
        <f t="shared" si="8"/>
        <v>0</v>
      </c>
      <c r="AI48" s="95">
        <f t="shared" si="9"/>
        <v>0</v>
      </c>
      <c r="AJ48" s="95">
        <f t="shared" si="10"/>
        <v>0</v>
      </c>
    </row>
    <row r="49" spans="1:36" ht="9.75" customHeight="1">
      <c r="A49" s="102">
        <v>11</v>
      </c>
      <c r="B49" s="100" t="s">
        <v>298</v>
      </c>
      <c r="C49" s="100" t="s">
        <v>299</v>
      </c>
      <c r="D49" s="101"/>
      <c r="E49" s="5" t="s">
        <v>19</v>
      </c>
      <c r="F49" s="13" t="s">
        <v>60</v>
      </c>
      <c r="G49" s="31" t="s">
        <v>220</v>
      </c>
      <c r="H49" s="18"/>
      <c r="I49" s="50">
        <v>79</v>
      </c>
      <c r="J49" s="48" t="s">
        <v>300</v>
      </c>
      <c r="K49" s="63"/>
      <c r="L49" s="63"/>
      <c r="M49" s="69"/>
      <c r="N49" s="69">
        <f t="shared" si="0"/>
        <v>0</v>
      </c>
      <c r="O49" s="76"/>
      <c r="P49" s="76">
        <f t="shared" si="1"/>
        <v>0</v>
      </c>
      <c r="Q49" s="23"/>
      <c r="R49" s="23">
        <f t="shared" si="11"/>
        <v>0</v>
      </c>
      <c r="S49" s="82"/>
      <c r="T49" s="82"/>
      <c r="U49" s="50">
        <v>9</v>
      </c>
      <c r="V49" s="63"/>
      <c r="W49" s="69"/>
      <c r="X49" s="76"/>
      <c r="Y49" s="23"/>
      <c r="Z49" s="82"/>
      <c r="AA49" s="21">
        <f t="shared" si="2"/>
        <v>79</v>
      </c>
      <c r="AB49" s="22">
        <v>9</v>
      </c>
      <c r="AC49" s="95">
        <f t="shared" si="3"/>
        <v>0</v>
      </c>
      <c r="AD49" s="95">
        <f t="shared" si="4"/>
        <v>0</v>
      </c>
      <c r="AE49" s="95">
        <f t="shared" si="5"/>
        <v>0</v>
      </c>
      <c r="AF49" s="95">
        <f t="shared" si="6"/>
        <v>0</v>
      </c>
      <c r="AG49" s="95">
        <f t="shared" si="7"/>
        <v>0</v>
      </c>
      <c r="AH49" s="95">
        <f t="shared" si="8"/>
        <v>0</v>
      </c>
      <c r="AI49" s="95">
        <f t="shared" si="9"/>
        <v>0</v>
      </c>
      <c r="AJ49" s="95">
        <f t="shared" si="10"/>
        <v>0</v>
      </c>
    </row>
    <row r="50" spans="1:36" ht="9.75" customHeight="1">
      <c r="A50" s="102"/>
      <c r="B50" s="100" t="s">
        <v>542</v>
      </c>
      <c r="C50" s="100" t="s">
        <v>200</v>
      </c>
      <c r="D50" s="101" t="s">
        <v>543</v>
      </c>
      <c r="E50" s="91" t="s">
        <v>471</v>
      </c>
      <c r="F50" s="13" t="s">
        <v>60</v>
      </c>
      <c r="G50" s="31" t="s">
        <v>220</v>
      </c>
      <c r="H50" s="18" t="s">
        <v>189</v>
      </c>
      <c r="I50" s="50"/>
      <c r="J50" s="48"/>
      <c r="K50" s="63"/>
      <c r="L50" s="63"/>
      <c r="M50" s="69"/>
      <c r="N50" s="69">
        <f t="shared" si="0"/>
        <v>0</v>
      </c>
      <c r="O50" s="76">
        <v>170</v>
      </c>
      <c r="P50" s="76">
        <f t="shared" si="1"/>
        <v>4.25</v>
      </c>
      <c r="Q50" s="23"/>
      <c r="R50" s="23"/>
      <c r="S50" s="82"/>
      <c r="T50" s="82"/>
      <c r="U50" s="50"/>
      <c r="V50" s="63"/>
      <c r="W50" s="69"/>
      <c r="X50" s="76">
        <v>30</v>
      </c>
      <c r="Y50" s="23"/>
      <c r="Z50" s="82"/>
      <c r="AA50" s="21">
        <f t="shared" si="2"/>
        <v>170</v>
      </c>
      <c r="AB50" s="22"/>
      <c r="AC50" s="95">
        <f t="shared" si="3"/>
        <v>1</v>
      </c>
      <c r="AD50" s="95">
        <f t="shared" si="4"/>
        <v>0</v>
      </c>
      <c r="AE50" s="95">
        <f t="shared" si="5"/>
        <v>0</v>
      </c>
      <c r="AF50" s="95">
        <f t="shared" si="6"/>
        <v>0</v>
      </c>
      <c r="AG50" s="95">
        <f t="shared" si="7"/>
        <v>0</v>
      </c>
      <c r="AH50" s="95">
        <f t="shared" si="8"/>
        <v>0</v>
      </c>
      <c r="AI50" s="95">
        <f t="shared" si="9"/>
        <v>0</v>
      </c>
      <c r="AJ50" s="95">
        <f t="shared" si="10"/>
        <v>0</v>
      </c>
    </row>
    <row r="51" spans="1:36" ht="9.75" customHeight="1">
      <c r="A51" s="102">
        <v>1</v>
      </c>
      <c r="B51" s="100" t="s">
        <v>301</v>
      </c>
      <c r="C51" s="100" t="s">
        <v>196</v>
      </c>
      <c r="D51" s="101"/>
      <c r="E51" s="6" t="s">
        <v>35</v>
      </c>
      <c r="F51" s="13" t="s">
        <v>60</v>
      </c>
      <c r="G51" s="31" t="s">
        <v>220</v>
      </c>
      <c r="H51" s="18"/>
      <c r="I51" s="47">
        <v>105</v>
      </c>
      <c r="J51" s="48" t="s">
        <v>302</v>
      </c>
      <c r="K51" s="62">
        <v>90</v>
      </c>
      <c r="L51" s="61" t="s">
        <v>303</v>
      </c>
      <c r="M51" s="69">
        <v>120</v>
      </c>
      <c r="N51" s="69">
        <f t="shared" si="0"/>
        <v>3</v>
      </c>
      <c r="O51" s="76"/>
      <c r="P51" s="76">
        <f t="shared" si="1"/>
        <v>0</v>
      </c>
      <c r="Q51" s="23"/>
      <c r="R51" s="23">
        <f t="shared" si="11"/>
        <v>0</v>
      </c>
      <c r="S51" s="82"/>
      <c r="T51" s="82"/>
      <c r="U51" s="50">
        <v>30</v>
      </c>
      <c r="V51" s="62">
        <v>30</v>
      </c>
      <c r="W51" s="69">
        <v>30</v>
      </c>
      <c r="X51" s="76"/>
      <c r="Y51" s="23"/>
      <c r="Z51" s="82"/>
      <c r="AA51" s="21">
        <f t="shared" si="2"/>
        <v>315</v>
      </c>
      <c r="AB51" s="22">
        <v>60</v>
      </c>
      <c r="AC51" s="95">
        <f t="shared" si="3"/>
        <v>3</v>
      </c>
      <c r="AD51" s="95">
        <f t="shared" si="4"/>
        <v>0</v>
      </c>
      <c r="AE51" s="95">
        <f t="shared" si="5"/>
        <v>0</v>
      </c>
      <c r="AF51" s="95">
        <f t="shared" si="6"/>
        <v>0</v>
      </c>
      <c r="AG51" s="95">
        <f t="shared" si="7"/>
        <v>0</v>
      </c>
      <c r="AH51" s="95">
        <f t="shared" si="8"/>
        <v>0</v>
      </c>
      <c r="AI51" s="95">
        <f t="shared" si="9"/>
        <v>0</v>
      </c>
      <c r="AJ51" s="95">
        <f t="shared" si="10"/>
        <v>0</v>
      </c>
    </row>
    <row r="52" spans="1:36" ht="9.75" customHeight="1">
      <c r="A52" s="102"/>
      <c r="B52" s="100" t="s">
        <v>584</v>
      </c>
      <c r="C52" s="100" t="s">
        <v>585</v>
      </c>
      <c r="D52" s="101"/>
      <c r="E52" s="6" t="s">
        <v>471</v>
      </c>
      <c r="F52" s="13" t="s">
        <v>60</v>
      </c>
      <c r="G52" s="31" t="s">
        <v>220</v>
      </c>
      <c r="H52" s="18"/>
      <c r="I52" s="47"/>
      <c r="J52" s="48"/>
      <c r="K52" s="62"/>
      <c r="L52" s="61"/>
      <c r="M52" s="69">
        <v>40</v>
      </c>
      <c r="N52" s="69">
        <f t="shared" si="0"/>
        <v>1</v>
      </c>
      <c r="O52" s="76"/>
      <c r="P52" s="76"/>
      <c r="Q52" s="23"/>
      <c r="R52" s="23"/>
      <c r="S52" s="82"/>
      <c r="T52" s="82"/>
      <c r="U52" s="50"/>
      <c r="V52" s="62"/>
      <c r="W52" s="69">
        <v>27</v>
      </c>
      <c r="X52" s="76"/>
      <c r="Y52" s="23"/>
      <c r="Z52" s="82"/>
      <c r="AA52" s="21"/>
      <c r="AB52" s="22"/>
      <c r="AC52" s="95">
        <f t="shared" si="3"/>
        <v>0</v>
      </c>
      <c r="AD52" s="95">
        <f t="shared" si="4"/>
        <v>1</v>
      </c>
      <c r="AE52" s="95">
        <f t="shared" si="5"/>
        <v>0</v>
      </c>
      <c r="AF52" s="95">
        <f t="shared" si="6"/>
        <v>0</v>
      </c>
      <c r="AG52" s="95">
        <f t="shared" si="7"/>
        <v>0</v>
      </c>
      <c r="AH52" s="95">
        <f t="shared" si="8"/>
        <v>0</v>
      </c>
      <c r="AI52" s="95">
        <f t="shared" si="9"/>
        <v>0</v>
      </c>
      <c r="AJ52" s="95">
        <f t="shared" si="10"/>
        <v>0</v>
      </c>
    </row>
    <row r="53" spans="1:36" ht="9.75" customHeight="1">
      <c r="A53" s="102"/>
      <c r="B53" s="100" t="s">
        <v>217</v>
      </c>
      <c r="C53" s="100" t="s">
        <v>492</v>
      </c>
      <c r="D53" s="101"/>
      <c r="E53" s="6" t="s">
        <v>471</v>
      </c>
      <c r="F53" s="13" t="s">
        <v>60</v>
      </c>
      <c r="G53" s="31" t="s">
        <v>220</v>
      </c>
      <c r="H53" s="18" t="s">
        <v>221</v>
      </c>
      <c r="I53" s="47"/>
      <c r="J53" s="48"/>
      <c r="K53" s="62"/>
      <c r="L53" s="61"/>
      <c r="M53" s="69"/>
      <c r="N53" s="69">
        <f t="shared" si="0"/>
        <v>0</v>
      </c>
      <c r="O53" s="76">
        <v>104</v>
      </c>
      <c r="P53" s="76">
        <f t="shared" si="1"/>
        <v>2.6</v>
      </c>
      <c r="Q53" s="23">
        <v>133</v>
      </c>
      <c r="R53" s="23">
        <f t="shared" si="11"/>
        <v>3.325</v>
      </c>
      <c r="S53" s="82"/>
      <c r="T53" s="82"/>
      <c r="U53" s="50"/>
      <c r="V53" s="62"/>
      <c r="W53" s="69"/>
      <c r="X53" s="76">
        <v>27</v>
      </c>
      <c r="Y53" s="23">
        <v>30</v>
      </c>
      <c r="Z53" s="82"/>
      <c r="AA53" s="21">
        <f t="shared" si="2"/>
        <v>237</v>
      </c>
      <c r="AB53" s="22"/>
      <c r="AC53" s="95">
        <f t="shared" si="3"/>
        <v>1</v>
      </c>
      <c r="AD53" s="95">
        <f t="shared" si="4"/>
        <v>1</v>
      </c>
      <c r="AE53" s="95">
        <f t="shared" si="5"/>
        <v>0</v>
      </c>
      <c r="AF53" s="95">
        <f t="shared" si="6"/>
        <v>0</v>
      </c>
      <c r="AG53" s="95">
        <f t="shared" si="7"/>
        <v>0</v>
      </c>
      <c r="AH53" s="95">
        <f t="shared" si="8"/>
        <v>0</v>
      </c>
      <c r="AI53" s="95">
        <f t="shared" si="9"/>
        <v>0</v>
      </c>
      <c r="AJ53" s="95">
        <f t="shared" si="10"/>
        <v>0</v>
      </c>
    </row>
    <row r="54" spans="1:36" ht="9.75" customHeight="1">
      <c r="A54" s="102"/>
      <c r="B54" s="100" t="s">
        <v>244</v>
      </c>
      <c r="C54" s="100" t="s">
        <v>493</v>
      </c>
      <c r="D54" s="101"/>
      <c r="E54" s="6" t="s">
        <v>471</v>
      </c>
      <c r="F54" s="13" t="s">
        <v>60</v>
      </c>
      <c r="G54" s="31" t="s">
        <v>220</v>
      </c>
      <c r="H54" s="18" t="s">
        <v>221</v>
      </c>
      <c r="I54" s="47"/>
      <c r="J54" s="48"/>
      <c r="K54" s="62"/>
      <c r="L54" s="61"/>
      <c r="M54" s="69"/>
      <c r="N54" s="69">
        <f t="shared" si="0"/>
        <v>0</v>
      </c>
      <c r="O54" s="76"/>
      <c r="P54" s="76">
        <f t="shared" si="1"/>
        <v>0</v>
      </c>
      <c r="Q54" s="23">
        <v>82</v>
      </c>
      <c r="R54" s="23">
        <f t="shared" si="11"/>
        <v>2.05</v>
      </c>
      <c r="S54" s="82"/>
      <c r="T54" s="82"/>
      <c r="U54" s="50"/>
      <c r="V54" s="62"/>
      <c r="W54" s="69"/>
      <c r="X54" s="76"/>
      <c r="Y54" s="23">
        <v>27</v>
      </c>
      <c r="Z54" s="82"/>
      <c r="AA54" s="21">
        <f t="shared" si="2"/>
        <v>82</v>
      </c>
      <c r="AB54" s="22"/>
      <c r="AC54" s="95">
        <f t="shared" si="3"/>
        <v>0</v>
      </c>
      <c r="AD54" s="95">
        <f t="shared" si="4"/>
        <v>1</v>
      </c>
      <c r="AE54" s="95">
        <f t="shared" si="5"/>
        <v>0</v>
      </c>
      <c r="AF54" s="95">
        <f t="shared" si="6"/>
        <v>0</v>
      </c>
      <c r="AG54" s="95">
        <f t="shared" si="7"/>
        <v>0</v>
      </c>
      <c r="AH54" s="95">
        <f t="shared" si="8"/>
        <v>0</v>
      </c>
      <c r="AI54" s="95">
        <f t="shared" si="9"/>
        <v>0</v>
      </c>
      <c r="AJ54" s="95">
        <f t="shared" si="10"/>
        <v>0</v>
      </c>
    </row>
    <row r="55" spans="1:36" ht="9.75" customHeight="1">
      <c r="A55" s="102">
        <v>1</v>
      </c>
      <c r="B55" s="100" t="s">
        <v>304</v>
      </c>
      <c r="C55" s="100" t="s">
        <v>31</v>
      </c>
      <c r="D55" s="100" t="s">
        <v>305</v>
      </c>
      <c r="E55" s="5" t="s">
        <v>19</v>
      </c>
      <c r="F55" s="14" t="s">
        <v>88</v>
      </c>
      <c r="G55" s="31" t="s">
        <v>220</v>
      </c>
      <c r="H55" s="19" t="s">
        <v>221</v>
      </c>
      <c r="I55" s="47">
        <v>212</v>
      </c>
      <c r="J55" s="48" t="s">
        <v>306</v>
      </c>
      <c r="K55" s="60">
        <v>166</v>
      </c>
      <c r="L55" s="61" t="s">
        <v>307</v>
      </c>
      <c r="M55" s="69">
        <v>149</v>
      </c>
      <c r="N55" s="69">
        <f t="shared" si="0"/>
        <v>3.725</v>
      </c>
      <c r="O55" s="76"/>
      <c r="P55" s="76">
        <f t="shared" si="1"/>
        <v>0</v>
      </c>
      <c r="Q55" s="23">
        <v>241</v>
      </c>
      <c r="R55" s="23">
        <f t="shared" si="11"/>
        <v>6.025</v>
      </c>
      <c r="S55" s="82"/>
      <c r="T55" s="82"/>
      <c r="U55" s="50">
        <v>30</v>
      </c>
      <c r="V55" s="62">
        <v>30</v>
      </c>
      <c r="W55" s="69">
        <v>30</v>
      </c>
      <c r="X55" s="76"/>
      <c r="Y55" s="23">
        <v>30</v>
      </c>
      <c r="Z55" s="82"/>
      <c r="AA55" s="21">
        <f t="shared" si="2"/>
        <v>768</v>
      </c>
      <c r="AB55" s="22">
        <v>60</v>
      </c>
      <c r="AC55" s="95">
        <f t="shared" si="3"/>
        <v>4</v>
      </c>
      <c r="AD55" s="95">
        <f t="shared" si="4"/>
        <v>0</v>
      </c>
      <c r="AE55" s="95">
        <f t="shared" si="5"/>
        <v>0</v>
      </c>
      <c r="AF55" s="95">
        <f t="shared" si="6"/>
        <v>0</v>
      </c>
      <c r="AG55" s="95">
        <f t="shared" si="7"/>
        <v>0</v>
      </c>
      <c r="AH55" s="95">
        <f t="shared" si="8"/>
        <v>0</v>
      </c>
      <c r="AI55" s="95">
        <f t="shared" si="9"/>
        <v>0</v>
      </c>
      <c r="AJ55" s="95">
        <f t="shared" si="10"/>
        <v>0</v>
      </c>
    </row>
    <row r="56" spans="1:36" ht="9.75" customHeight="1">
      <c r="A56" s="102">
        <v>2</v>
      </c>
      <c r="B56" s="100" t="s">
        <v>308</v>
      </c>
      <c r="C56" s="100" t="s">
        <v>31</v>
      </c>
      <c r="D56" s="100" t="s">
        <v>309</v>
      </c>
      <c r="E56" s="5" t="s">
        <v>19</v>
      </c>
      <c r="F56" s="14" t="s">
        <v>88</v>
      </c>
      <c r="G56" s="31" t="s">
        <v>220</v>
      </c>
      <c r="H56" s="19" t="s">
        <v>221</v>
      </c>
      <c r="I56" s="47">
        <v>176</v>
      </c>
      <c r="J56" s="48" t="s">
        <v>310</v>
      </c>
      <c r="K56" s="60">
        <v>159</v>
      </c>
      <c r="L56" s="61" t="s">
        <v>290</v>
      </c>
      <c r="M56" s="69">
        <v>118</v>
      </c>
      <c r="N56" s="69">
        <f t="shared" si="0"/>
        <v>2.95</v>
      </c>
      <c r="O56" s="76">
        <v>208</v>
      </c>
      <c r="P56" s="76">
        <f t="shared" si="1"/>
        <v>5.2</v>
      </c>
      <c r="Q56" s="23">
        <v>237</v>
      </c>
      <c r="R56" s="23">
        <f t="shared" si="11"/>
        <v>5.925</v>
      </c>
      <c r="S56" s="82"/>
      <c r="T56" s="82"/>
      <c r="U56" s="50">
        <v>21</v>
      </c>
      <c r="V56" s="62">
        <v>27</v>
      </c>
      <c r="W56" s="69">
        <v>27</v>
      </c>
      <c r="X56" s="76">
        <v>30</v>
      </c>
      <c r="Y56" s="23">
        <v>27</v>
      </c>
      <c r="Z56" s="82"/>
      <c r="AA56" s="21">
        <f t="shared" si="2"/>
        <v>898</v>
      </c>
      <c r="AB56" s="22">
        <v>48</v>
      </c>
      <c r="AC56" s="95">
        <f t="shared" si="3"/>
        <v>1</v>
      </c>
      <c r="AD56" s="95">
        <f t="shared" si="4"/>
        <v>3</v>
      </c>
      <c r="AE56" s="95">
        <f t="shared" si="5"/>
        <v>0</v>
      </c>
      <c r="AF56" s="95">
        <f t="shared" si="6"/>
        <v>1</v>
      </c>
      <c r="AG56" s="95">
        <f t="shared" si="7"/>
        <v>0</v>
      </c>
      <c r="AH56" s="95">
        <f t="shared" si="8"/>
        <v>0</v>
      </c>
      <c r="AI56" s="95">
        <f t="shared" si="9"/>
        <v>0</v>
      </c>
      <c r="AJ56" s="95">
        <f t="shared" si="10"/>
        <v>0</v>
      </c>
    </row>
    <row r="57" spans="1:36" ht="9.75" customHeight="1">
      <c r="A57" s="102"/>
      <c r="B57" s="100" t="s">
        <v>499</v>
      </c>
      <c r="C57" s="100" t="s">
        <v>500</v>
      </c>
      <c r="D57" s="100"/>
      <c r="E57" s="5" t="s">
        <v>19</v>
      </c>
      <c r="F57" s="14" t="s">
        <v>88</v>
      </c>
      <c r="G57" s="31" t="s">
        <v>220</v>
      </c>
      <c r="H57" s="19"/>
      <c r="I57" s="47"/>
      <c r="J57" s="48"/>
      <c r="K57" s="60"/>
      <c r="L57" s="61"/>
      <c r="M57" s="69"/>
      <c r="N57" s="69">
        <f t="shared" si="0"/>
        <v>0</v>
      </c>
      <c r="O57" s="76"/>
      <c r="P57" s="76">
        <f t="shared" si="1"/>
        <v>0</v>
      </c>
      <c r="Q57" s="23">
        <v>206</v>
      </c>
      <c r="R57" s="23">
        <f t="shared" si="11"/>
        <v>5.15</v>
      </c>
      <c r="S57" s="82"/>
      <c r="T57" s="82"/>
      <c r="U57" s="50"/>
      <c r="V57" s="62"/>
      <c r="W57" s="69"/>
      <c r="X57" s="76"/>
      <c r="Y57" s="23">
        <v>24</v>
      </c>
      <c r="Z57" s="82"/>
      <c r="AA57" s="21">
        <f t="shared" si="2"/>
        <v>206</v>
      </c>
      <c r="AB57" s="22"/>
      <c r="AC57" s="95">
        <f t="shared" si="3"/>
        <v>0</v>
      </c>
      <c r="AD57" s="95">
        <f t="shared" si="4"/>
        <v>0</v>
      </c>
      <c r="AE57" s="95">
        <f t="shared" si="5"/>
        <v>1</v>
      </c>
      <c r="AF57" s="95">
        <f t="shared" si="6"/>
        <v>0</v>
      </c>
      <c r="AG57" s="95">
        <f t="shared" si="7"/>
        <v>0</v>
      </c>
      <c r="AH57" s="95">
        <f t="shared" si="8"/>
        <v>0</v>
      </c>
      <c r="AI57" s="95">
        <f t="shared" si="9"/>
        <v>0</v>
      </c>
      <c r="AJ57" s="95">
        <f t="shared" si="10"/>
        <v>0</v>
      </c>
    </row>
    <row r="58" spans="1:36" ht="9.75" customHeight="1">
      <c r="A58" s="102">
        <v>3</v>
      </c>
      <c r="B58" s="100" t="s">
        <v>244</v>
      </c>
      <c r="C58" s="100" t="s">
        <v>97</v>
      </c>
      <c r="D58" s="100" t="s">
        <v>311</v>
      </c>
      <c r="E58" s="5" t="s">
        <v>19</v>
      </c>
      <c r="F58" s="14" t="s">
        <v>88</v>
      </c>
      <c r="G58" s="31" t="s">
        <v>220</v>
      </c>
      <c r="H58" s="19" t="s">
        <v>221</v>
      </c>
      <c r="I58" s="50">
        <v>63</v>
      </c>
      <c r="J58" s="48" t="s">
        <v>312</v>
      </c>
      <c r="K58" s="62">
        <v>74</v>
      </c>
      <c r="L58" s="61" t="s">
        <v>41</v>
      </c>
      <c r="M58" s="69">
        <v>46</v>
      </c>
      <c r="N58" s="69">
        <f t="shared" si="0"/>
        <v>1.15</v>
      </c>
      <c r="O58" s="76"/>
      <c r="P58" s="76">
        <f t="shared" si="1"/>
        <v>0</v>
      </c>
      <c r="Q58" s="23">
        <v>129</v>
      </c>
      <c r="R58" s="23">
        <f t="shared" si="11"/>
        <v>3.225</v>
      </c>
      <c r="S58" s="82"/>
      <c r="T58" s="82"/>
      <c r="U58" s="50">
        <v>15</v>
      </c>
      <c r="V58" s="62">
        <v>24</v>
      </c>
      <c r="W58" s="69">
        <v>15</v>
      </c>
      <c r="X58" s="76"/>
      <c r="Y58" s="23">
        <v>18</v>
      </c>
      <c r="Z58" s="82"/>
      <c r="AA58" s="21">
        <f t="shared" si="2"/>
        <v>312</v>
      </c>
      <c r="AB58" s="22">
        <v>39</v>
      </c>
      <c r="AC58" s="95">
        <f t="shared" si="3"/>
        <v>0</v>
      </c>
      <c r="AD58" s="95">
        <f t="shared" si="4"/>
        <v>0</v>
      </c>
      <c r="AE58" s="95">
        <f t="shared" si="5"/>
        <v>1</v>
      </c>
      <c r="AF58" s="95">
        <f t="shared" si="6"/>
        <v>0</v>
      </c>
      <c r="AG58" s="95">
        <f t="shared" si="7"/>
        <v>1</v>
      </c>
      <c r="AH58" s="95">
        <f t="shared" si="8"/>
        <v>2</v>
      </c>
      <c r="AI58" s="95">
        <f t="shared" si="9"/>
        <v>0</v>
      </c>
      <c r="AJ58" s="95">
        <f t="shared" si="10"/>
        <v>0</v>
      </c>
    </row>
    <row r="59" spans="1:36" ht="9.75" customHeight="1">
      <c r="A59" s="102">
        <v>4</v>
      </c>
      <c r="B59" s="100" t="s">
        <v>308</v>
      </c>
      <c r="C59" s="100" t="s">
        <v>205</v>
      </c>
      <c r="D59" s="100" t="s">
        <v>313</v>
      </c>
      <c r="E59" s="5" t="s">
        <v>19</v>
      </c>
      <c r="F59" s="14" t="s">
        <v>88</v>
      </c>
      <c r="G59" s="31" t="s">
        <v>220</v>
      </c>
      <c r="H59" s="19" t="s">
        <v>221</v>
      </c>
      <c r="I59" s="47">
        <v>179</v>
      </c>
      <c r="J59" s="48" t="s">
        <v>314</v>
      </c>
      <c r="K59" s="63"/>
      <c r="L59" s="63"/>
      <c r="M59" s="69">
        <v>109</v>
      </c>
      <c r="N59" s="69">
        <f t="shared" si="0"/>
        <v>2.725</v>
      </c>
      <c r="O59" s="76">
        <v>156</v>
      </c>
      <c r="P59" s="76">
        <f t="shared" si="1"/>
        <v>3.9</v>
      </c>
      <c r="Q59" s="23"/>
      <c r="R59" s="23">
        <f t="shared" si="11"/>
        <v>0</v>
      </c>
      <c r="S59" s="82"/>
      <c r="T59" s="82"/>
      <c r="U59" s="50">
        <v>27</v>
      </c>
      <c r="V59" s="63"/>
      <c r="W59" s="69">
        <v>24</v>
      </c>
      <c r="X59" s="76">
        <v>27</v>
      </c>
      <c r="Y59" s="23"/>
      <c r="Z59" s="82"/>
      <c r="AA59" s="21">
        <f t="shared" si="2"/>
        <v>444</v>
      </c>
      <c r="AB59" s="22">
        <v>27</v>
      </c>
      <c r="AC59" s="95">
        <f t="shared" si="3"/>
        <v>0</v>
      </c>
      <c r="AD59" s="95">
        <f t="shared" si="4"/>
        <v>2</v>
      </c>
      <c r="AE59" s="95">
        <f t="shared" si="5"/>
        <v>1</v>
      </c>
      <c r="AF59" s="95">
        <f t="shared" si="6"/>
        <v>0</v>
      </c>
      <c r="AG59" s="95">
        <f t="shared" si="7"/>
        <v>0</v>
      </c>
      <c r="AH59" s="95">
        <f t="shared" si="8"/>
        <v>0</v>
      </c>
      <c r="AI59" s="95">
        <f t="shared" si="9"/>
        <v>0</v>
      </c>
      <c r="AJ59" s="95">
        <f t="shared" si="10"/>
        <v>0</v>
      </c>
    </row>
    <row r="60" spans="1:36" ht="9.75" customHeight="1">
      <c r="A60" s="102">
        <v>5</v>
      </c>
      <c r="B60" s="100" t="s">
        <v>315</v>
      </c>
      <c r="C60" s="100" t="s">
        <v>316</v>
      </c>
      <c r="D60" s="101"/>
      <c r="E60" s="5" t="s">
        <v>19</v>
      </c>
      <c r="F60" s="14" t="s">
        <v>88</v>
      </c>
      <c r="G60" s="31" t="s">
        <v>220</v>
      </c>
      <c r="H60" s="19" t="s">
        <v>74</v>
      </c>
      <c r="I60" s="47">
        <v>179</v>
      </c>
      <c r="J60" s="48" t="s">
        <v>314</v>
      </c>
      <c r="K60" s="63"/>
      <c r="L60" s="63"/>
      <c r="M60" s="69"/>
      <c r="N60" s="69">
        <f t="shared" si="0"/>
        <v>0</v>
      </c>
      <c r="O60" s="76"/>
      <c r="P60" s="76">
        <f t="shared" si="1"/>
        <v>0</v>
      </c>
      <c r="Q60" s="23"/>
      <c r="R60" s="23">
        <f t="shared" si="11"/>
        <v>0</v>
      </c>
      <c r="S60" s="82"/>
      <c r="T60" s="82"/>
      <c r="U60" s="50">
        <v>24</v>
      </c>
      <c r="V60" s="63"/>
      <c r="W60" s="69"/>
      <c r="X60" s="76"/>
      <c r="Y60" s="23"/>
      <c r="Z60" s="82"/>
      <c r="AA60" s="21">
        <f t="shared" si="2"/>
        <v>179</v>
      </c>
      <c r="AB60" s="22">
        <v>24</v>
      </c>
      <c r="AC60" s="95">
        <f t="shared" si="3"/>
        <v>0</v>
      </c>
      <c r="AD60" s="95">
        <f t="shared" si="4"/>
        <v>0</v>
      </c>
      <c r="AE60" s="95">
        <f t="shared" si="5"/>
        <v>1</v>
      </c>
      <c r="AF60" s="95">
        <f t="shared" si="6"/>
        <v>0</v>
      </c>
      <c r="AG60" s="95">
        <f t="shared" si="7"/>
        <v>0</v>
      </c>
      <c r="AH60" s="95">
        <f t="shared" si="8"/>
        <v>0</v>
      </c>
      <c r="AI60" s="95">
        <f t="shared" si="9"/>
        <v>0</v>
      </c>
      <c r="AJ60" s="95">
        <f t="shared" si="10"/>
        <v>0</v>
      </c>
    </row>
    <row r="61" spans="1:36" ht="9.75" customHeight="1">
      <c r="A61" s="102">
        <v>6</v>
      </c>
      <c r="B61" s="100" t="s">
        <v>317</v>
      </c>
      <c r="C61" s="100" t="s">
        <v>218</v>
      </c>
      <c r="D61" s="100" t="s">
        <v>318</v>
      </c>
      <c r="E61" s="5" t="s">
        <v>19</v>
      </c>
      <c r="F61" s="14" t="s">
        <v>88</v>
      </c>
      <c r="G61" s="31" t="s">
        <v>220</v>
      </c>
      <c r="H61" s="19" t="s">
        <v>74</v>
      </c>
      <c r="I61" s="47">
        <v>157</v>
      </c>
      <c r="J61" s="48" t="s">
        <v>67</v>
      </c>
      <c r="K61" s="63"/>
      <c r="L61" s="63"/>
      <c r="M61" s="69">
        <v>104</v>
      </c>
      <c r="N61" s="69">
        <f t="shared" si="0"/>
        <v>2.6</v>
      </c>
      <c r="O61" s="76"/>
      <c r="P61" s="76">
        <f t="shared" si="1"/>
        <v>0</v>
      </c>
      <c r="Q61" s="23">
        <v>191</v>
      </c>
      <c r="R61" s="23">
        <f t="shared" si="11"/>
        <v>4.775</v>
      </c>
      <c r="S61" s="82"/>
      <c r="T61" s="82"/>
      <c r="U61" s="50">
        <v>18</v>
      </c>
      <c r="V61" s="63"/>
      <c r="W61" s="69">
        <v>18</v>
      </c>
      <c r="X61" s="76"/>
      <c r="Y61" s="23">
        <v>21</v>
      </c>
      <c r="Z61" s="82"/>
      <c r="AA61" s="21">
        <f t="shared" si="2"/>
        <v>452</v>
      </c>
      <c r="AB61" s="22">
        <v>18</v>
      </c>
      <c r="AC61" s="95">
        <f t="shared" si="3"/>
        <v>0</v>
      </c>
      <c r="AD61" s="95">
        <f t="shared" si="4"/>
        <v>0</v>
      </c>
      <c r="AE61" s="95">
        <f t="shared" si="5"/>
        <v>0</v>
      </c>
      <c r="AF61" s="95">
        <f t="shared" si="6"/>
        <v>1</v>
      </c>
      <c r="AG61" s="95">
        <f t="shared" si="7"/>
        <v>2</v>
      </c>
      <c r="AH61" s="95">
        <f t="shared" si="8"/>
        <v>0</v>
      </c>
      <c r="AI61" s="95">
        <f t="shared" si="9"/>
        <v>0</v>
      </c>
      <c r="AJ61" s="95">
        <f t="shared" si="10"/>
        <v>0</v>
      </c>
    </row>
    <row r="62" spans="1:36" ht="9.75" customHeight="1">
      <c r="A62" s="102">
        <v>1</v>
      </c>
      <c r="B62" s="100" t="s">
        <v>319</v>
      </c>
      <c r="C62" s="100" t="s">
        <v>320</v>
      </c>
      <c r="D62" s="100" t="s">
        <v>321</v>
      </c>
      <c r="E62" s="6" t="s">
        <v>35</v>
      </c>
      <c r="F62" s="14" t="s">
        <v>88</v>
      </c>
      <c r="G62" s="31" t="s">
        <v>220</v>
      </c>
      <c r="H62" s="19" t="s">
        <v>162</v>
      </c>
      <c r="I62" s="49"/>
      <c r="J62" s="49"/>
      <c r="K62" s="60">
        <v>123</v>
      </c>
      <c r="L62" s="61" t="s">
        <v>322</v>
      </c>
      <c r="M62" s="69">
        <v>79</v>
      </c>
      <c r="N62" s="69">
        <f t="shared" si="0"/>
        <v>1.975</v>
      </c>
      <c r="O62" s="76">
        <v>89</v>
      </c>
      <c r="P62" s="76">
        <f t="shared" si="1"/>
        <v>2.225</v>
      </c>
      <c r="Q62" s="23">
        <v>222</v>
      </c>
      <c r="R62" s="23">
        <f t="shared" si="11"/>
        <v>5.55</v>
      </c>
      <c r="S62" s="82"/>
      <c r="T62" s="82"/>
      <c r="U62" s="49"/>
      <c r="V62" s="62">
        <v>30</v>
      </c>
      <c r="W62" s="69">
        <v>30</v>
      </c>
      <c r="X62" s="76">
        <v>30</v>
      </c>
      <c r="Y62" s="23">
        <v>30</v>
      </c>
      <c r="Z62" s="82"/>
      <c r="AA62" s="21">
        <f t="shared" si="2"/>
        <v>513</v>
      </c>
      <c r="AB62" s="22">
        <v>30</v>
      </c>
      <c r="AC62" s="95">
        <f t="shared" si="3"/>
        <v>4</v>
      </c>
      <c r="AD62" s="95">
        <f t="shared" si="4"/>
        <v>0</v>
      </c>
      <c r="AE62" s="95">
        <f t="shared" si="5"/>
        <v>0</v>
      </c>
      <c r="AF62" s="95">
        <f t="shared" si="6"/>
        <v>0</v>
      </c>
      <c r="AG62" s="95">
        <f t="shared" si="7"/>
        <v>0</v>
      </c>
      <c r="AH62" s="95">
        <f t="shared" si="8"/>
        <v>0</v>
      </c>
      <c r="AI62" s="95">
        <f t="shared" si="9"/>
        <v>0</v>
      </c>
      <c r="AJ62" s="95">
        <f t="shared" si="10"/>
        <v>0</v>
      </c>
    </row>
    <row r="63" spans="1:36" ht="9.75" customHeight="1">
      <c r="A63" s="102">
        <v>1</v>
      </c>
      <c r="B63" s="100" t="s">
        <v>323</v>
      </c>
      <c r="C63" s="100" t="s">
        <v>267</v>
      </c>
      <c r="D63" s="101"/>
      <c r="E63" s="5" t="s">
        <v>19</v>
      </c>
      <c r="F63" s="11" t="s">
        <v>20</v>
      </c>
      <c r="G63" s="27" t="s">
        <v>324</v>
      </c>
      <c r="H63" s="19" t="s">
        <v>325</v>
      </c>
      <c r="I63" s="47">
        <v>200</v>
      </c>
      <c r="J63" s="50">
        <v>5</v>
      </c>
      <c r="K63" s="60">
        <v>147</v>
      </c>
      <c r="L63" s="61" t="s">
        <v>326</v>
      </c>
      <c r="M63" s="69">
        <v>161</v>
      </c>
      <c r="N63" s="69">
        <f t="shared" si="0"/>
        <v>4.025</v>
      </c>
      <c r="O63" s="76">
        <v>157</v>
      </c>
      <c r="P63" s="76">
        <f t="shared" si="1"/>
        <v>3.925</v>
      </c>
      <c r="Q63" s="23">
        <v>237</v>
      </c>
      <c r="R63" s="23">
        <f t="shared" si="11"/>
        <v>5.925</v>
      </c>
      <c r="S63" s="82"/>
      <c r="T63" s="82"/>
      <c r="U63" s="50">
        <v>30</v>
      </c>
      <c r="V63" s="62">
        <v>30</v>
      </c>
      <c r="W63" s="69">
        <v>30</v>
      </c>
      <c r="X63" s="76">
        <v>30</v>
      </c>
      <c r="Y63" s="23">
        <v>30</v>
      </c>
      <c r="Z63" s="82"/>
      <c r="AA63" s="21">
        <f t="shared" si="2"/>
        <v>902</v>
      </c>
      <c r="AB63" s="22">
        <v>60</v>
      </c>
      <c r="AC63" s="95">
        <f t="shared" si="3"/>
        <v>5</v>
      </c>
      <c r="AD63" s="95">
        <f t="shared" si="4"/>
        <v>0</v>
      </c>
      <c r="AE63" s="95">
        <f t="shared" si="5"/>
        <v>0</v>
      </c>
      <c r="AF63" s="95">
        <f t="shared" si="6"/>
        <v>0</v>
      </c>
      <c r="AG63" s="95">
        <f t="shared" si="7"/>
        <v>0</v>
      </c>
      <c r="AH63" s="95">
        <f t="shared" si="8"/>
        <v>0</v>
      </c>
      <c r="AI63" s="95">
        <f t="shared" si="9"/>
        <v>0</v>
      </c>
      <c r="AJ63" s="95">
        <f t="shared" si="10"/>
        <v>0</v>
      </c>
    </row>
    <row r="64" spans="1:36" ht="9.75" customHeight="1">
      <c r="A64" s="102"/>
      <c r="B64" s="100" t="s">
        <v>538</v>
      </c>
      <c r="C64" s="100" t="s">
        <v>544</v>
      </c>
      <c r="D64" s="101" t="s">
        <v>507</v>
      </c>
      <c r="E64" s="5" t="s">
        <v>19</v>
      </c>
      <c r="F64" s="11" t="s">
        <v>20</v>
      </c>
      <c r="G64" s="27" t="s">
        <v>324</v>
      </c>
      <c r="H64" s="19" t="s">
        <v>539</v>
      </c>
      <c r="I64" s="47"/>
      <c r="J64" s="50"/>
      <c r="K64" s="60"/>
      <c r="L64" s="61"/>
      <c r="M64" s="69"/>
      <c r="N64" s="69">
        <f t="shared" si="0"/>
        <v>0</v>
      </c>
      <c r="O64" s="76">
        <v>143</v>
      </c>
      <c r="P64" s="76">
        <f t="shared" si="1"/>
        <v>3.575</v>
      </c>
      <c r="Q64" s="23"/>
      <c r="R64" s="23"/>
      <c r="S64" s="82"/>
      <c r="T64" s="82"/>
      <c r="U64" s="50"/>
      <c r="V64" s="62"/>
      <c r="W64" s="69"/>
      <c r="X64" s="76">
        <v>27</v>
      </c>
      <c r="Y64" s="23"/>
      <c r="Z64" s="82"/>
      <c r="AA64" s="21">
        <f t="shared" si="2"/>
        <v>143</v>
      </c>
      <c r="AB64" s="22"/>
      <c r="AC64" s="95">
        <f t="shared" si="3"/>
        <v>0</v>
      </c>
      <c r="AD64" s="95">
        <f t="shared" si="4"/>
        <v>1</v>
      </c>
      <c r="AE64" s="95">
        <f t="shared" si="5"/>
        <v>0</v>
      </c>
      <c r="AF64" s="95">
        <f t="shared" si="6"/>
        <v>0</v>
      </c>
      <c r="AG64" s="95">
        <f t="shared" si="7"/>
        <v>0</v>
      </c>
      <c r="AH64" s="95">
        <f t="shared" si="8"/>
        <v>0</v>
      </c>
      <c r="AI64" s="95">
        <f t="shared" si="9"/>
        <v>0</v>
      </c>
      <c r="AJ64" s="95">
        <f t="shared" si="10"/>
        <v>0</v>
      </c>
    </row>
    <row r="65" spans="1:36" ht="9.75" customHeight="1">
      <c r="A65" s="102">
        <v>1</v>
      </c>
      <c r="B65" s="100" t="s">
        <v>327</v>
      </c>
      <c r="C65" s="100" t="s">
        <v>328</v>
      </c>
      <c r="D65" s="101"/>
      <c r="E65" s="5" t="s">
        <v>19</v>
      </c>
      <c r="F65" s="12" t="s">
        <v>39</v>
      </c>
      <c r="G65" s="27" t="s">
        <v>324</v>
      </c>
      <c r="H65" s="19" t="s">
        <v>325</v>
      </c>
      <c r="I65" s="47">
        <v>115</v>
      </c>
      <c r="J65" s="48" t="s">
        <v>253</v>
      </c>
      <c r="K65" s="62">
        <v>89</v>
      </c>
      <c r="L65" s="61" t="s">
        <v>293</v>
      </c>
      <c r="M65" s="69">
        <v>125</v>
      </c>
      <c r="N65" s="69">
        <f t="shared" si="0"/>
        <v>3.125</v>
      </c>
      <c r="O65" s="76">
        <v>120</v>
      </c>
      <c r="P65" s="76">
        <f t="shared" si="1"/>
        <v>3</v>
      </c>
      <c r="Q65" s="23"/>
      <c r="R65" s="23">
        <f t="shared" si="11"/>
        <v>0</v>
      </c>
      <c r="S65" s="82"/>
      <c r="T65" s="82"/>
      <c r="U65" s="50">
        <v>30</v>
      </c>
      <c r="V65" s="62">
        <v>30</v>
      </c>
      <c r="W65" s="69">
        <v>30</v>
      </c>
      <c r="X65" s="76">
        <v>30</v>
      </c>
      <c r="Y65" s="23"/>
      <c r="Z65" s="82"/>
      <c r="AA65" s="21">
        <f t="shared" si="2"/>
        <v>449</v>
      </c>
      <c r="AB65" s="22">
        <v>60</v>
      </c>
      <c r="AC65" s="95">
        <f t="shared" si="3"/>
        <v>4</v>
      </c>
      <c r="AD65" s="95">
        <f t="shared" si="4"/>
        <v>0</v>
      </c>
      <c r="AE65" s="95">
        <f t="shared" si="5"/>
        <v>0</v>
      </c>
      <c r="AF65" s="95">
        <f t="shared" si="6"/>
        <v>0</v>
      </c>
      <c r="AG65" s="95">
        <f t="shared" si="7"/>
        <v>0</v>
      </c>
      <c r="AH65" s="95">
        <f t="shared" si="8"/>
        <v>0</v>
      </c>
      <c r="AI65" s="95">
        <f t="shared" si="9"/>
        <v>0</v>
      </c>
      <c r="AJ65" s="95">
        <f t="shared" si="10"/>
        <v>0</v>
      </c>
    </row>
    <row r="66" spans="1:36" ht="9.75" customHeight="1">
      <c r="A66" s="102"/>
      <c r="B66" s="100" t="s">
        <v>459</v>
      </c>
      <c r="C66" s="100" t="s">
        <v>545</v>
      </c>
      <c r="D66" s="101" t="s">
        <v>507</v>
      </c>
      <c r="E66" s="91" t="s">
        <v>471</v>
      </c>
      <c r="F66" s="12" t="s">
        <v>39</v>
      </c>
      <c r="G66" s="27" t="s">
        <v>324</v>
      </c>
      <c r="H66" s="19"/>
      <c r="I66" s="47"/>
      <c r="J66" s="48"/>
      <c r="K66" s="62"/>
      <c r="L66" s="61"/>
      <c r="M66" s="69"/>
      <c r="N66" s="69">
        <f t="shared" si="0"/>
        <v>0</v>
      </c>
      <c r="O66" s="76">
        <v>58</v>
      </c>
      <c r="P66" s="76">
        <f t="shared" si="1"/>
        <v>1.45</v>
      </c>
      <c r="Q66" s="23"/>
      <c r="R66" s="23"/>
      <c r="S66" s="82"/>
      <c r="T66" s="82"/>
      <c r="U66" s="50"/>
      <c r="V66" s="62"/>
      <c r="W66" s="69"/>
      <c r="X66" s="76">
        <v>30</v>
      </c>
      <c r="Y66" s="23"/>
      <c r="Z66" s="82"/>
      <c r="AA66" s="21">
        <f t="shared" si="2"/>
        <v>58</v>
      </c>
      <c r="AB66" s="22"/>
      <c r="AC66" s="95">
        <f t="shared" si="3"/>
        <v>1</v>
      </c>
      <c r="AD66" s="95">
        <f t="shared" si="4"/>
        <v>0</v>
      </c>
      <c r="AE66" s="95">
        <f t="shared" si="5"/>
        <v>0</v>
      </c>
      <c r="AF66" s="95">
        <f t="shared" si="6"/>
        <v>0</v>
      </c>
      <c r="AG66" s="95">
        <f t="shared" si="7"/>
        <v>0</v>
      </c>
      <c r="AH66" s="95">
        <f t="shared" si="8"/>
        <v>0</v>
      </c>
      <c r="AI66" s="95">
        <f t="shared" si="9"/>
        <v>0</v>
      </c>
      <c r="AJ66" s="95">
        <f t="shared" si="10"/>
        <v>0</v>
      </c>
    </row>
    <row r="67" spans="1:36" ht="9.75" customHeight="1">
      <c r="A67" s="102">
        <v>1</v>
      </c>
      <c r="B67" s="100" t="s">
        <v>329</v>
      </c>
      <c r="C67" s="100" t="s">
        <v>330</v>
      </c>
      <c r="D67" s="101"/>
      <c r="E67" s="5" t="s">
        <v>19</v>
      </c>
      <c r="F67" s="13" t="s">
        <v>60</v>
      </c>
      <c r="G67" s="27" t="s">
        <v>324</v>
      </c>
      <c r="H67" s="19" t="s">
        <v>74</v>
      </c>
      <c r="I67" s="47">
        <v>249</v>
      </c>
      <c r="J67" s="48" t="s">
        <v>331</v>
      </c>
      <c r="K67" s="60">
        <v>190</v>
      </c>
      <c r="L67" s="61" t="s">
        <v>332</v>
      </c>
      <c r="M67" s="69">
        <v>191</v>
      </c>
      <c r="N67" s="69">
        <f t="shared" si="0"/>
        <v>4.775</v>
      </c>
      <c r="O67" s="76"/>
      <c r="P67" s="76">
        <f t="shared" si="1"/>
        <v>0</v>
      </c>
      <c r="Q67" s="23">
        <v>275</v>
      </c>
      <c r="R67" s="23">
        <f t="shared" si="11"/>
        <v>6.875</v>
      </c>
      <c r="S67" s="82"/>
      <c r="T67" s="82"/>
      <c r="U67" s="50">
        <v>30</v>
      </c>
      <c r="V67" s="62">
        <v>30</v>
      </c>
      <c r="W67" s="69">
        <v>30</v>
      </c>
      <c r="X67" s="76"/>
      <c r="Y67" s="23">
        <v>30</v>
      </c>
      <c r="Z67" s="82"/>
      <c r="AA67" s="21">
        <f t="shared" si="2"/>
        <v>905</v>
      </c>
      <c r="AB67" s="22">
        <v>60</v>
      </c>
      <c r="AC67" s="95">
        <f aca="true" t="shared" si="12" ref="AC67:AC73">COUNTIF(U67:Z67,"30")</f>
        <v>4</v>
      </c>
      <c r="AD67" s="95">
        <f aca="true" t="shared" si="13" ref="AD67:AD73">COUNTIF(U67:Z67,"27")</f>
        <v>0</v>
      </c>
      <c r="AE67" s="95">
        <f aca="true" t="shared" si="14" ref="AE67:AE73">COUNTIF(U67:Z67,"24")</f>
        <v>0</v>
      </c>
      <c r="AF67" s="95">
        <f aca="true" t="shared" si="15" ref="AF67:AF73">COUNTIF(U67:Z67,"21")</f>
        <v>0</v>
      </c>
      <c r="AG67" s="95">
        <f aca="true" t="shared" si="16" ref="AG67:AG73">COUNTIF(U67:Z67,"18")</f>
        <v>0</v>
      </c>
      <c r="AH67" s="95">
        <f aca="true" t="shared" si="17" ref="AH67:AH73">COUNTIF(U67:Z67,"15")</f>
        <v>0</v>
      </c>
      <c r="AI67" s="95">
        <f aca="true" t="shared" si="18" ref="AI67:AI73">COUNTIF(U67:Z67,"12")</f>
        <v>0</v>
      </c>
      <c r="AJ67" s="95">
        <f aca="true" t="shared" si="19" ref="AJ67:AJ73">COUNTIF(U67:Z67,"10")</f>
        <v>0</v>
      </c>
    </row>
    <row r="68" spans="1:36" ht="9.75" customHeight="1">
      <c r="A68" s="102">
        <v>2</v>
      </c>
      <c r="B68" s="100" t="s">
        <v>333</v>
      </c>
      <c r="C68" s="100" t="s">
        <v>26</v>
      </c>
      <c r="D68" s="100" t="s">
        <v>334</v>
      </c>
      <c r="E68" s="5" t="s">
        <v>19</v>
      </c>
      <c r="F68" s="13" t="s">
        <v>60</v>
      </c>
      <c r="G68" s="27" t="s">
        <v>324</v>
      </c>
      <c r="H68" s="19" t="s">
        <v>189</v>
      </c>
      <c r="I68" s="47">
        <v>247</v>
      </c>
      <c r="J68" s="48" t="s">
        <v>335</v>
      </c>
      <c r="K68" s="60">
        <v>178</v>
      </c>
      <c r="L68" s="61" t="s">
        <v>201</v>
      </c>
      <c r="M68" s="69"/>
      <c r="N68" s="69">
        <f t="shared" si="0"/>
        <v>0</v>
      </c>
      <c r="O68" s="76"/>
      <c r="P68" s="76">
        <f t="shared" si="1"/>
        <v>0</v>
      </c>
      <c r="Q68" s="23"/>
      <c r="R68" s="23">
        <f t="shared" si="11"/>
        <v>0</v>
      </c>
      <c r="S68" s="82"/>
      <c r="T68" s="82"/>
      <c r="U68" s="50">
        <v>27</v>
      </c>
      <c r="V68" s="62">
        <v>24</v>
      </c>
      <c r="W68" s="69"/>
      <c r="X68" s="76"/>
      <c r="Y68" s="23"/>
      <c r="Z68" s="82"/>
      <c r="AA68" s="21">
        <f t="shared" si="2"/>
        <v>425</v>
      </c>
      <c r="AB68" s="22">
        <v>51</v>
      </c>
      <c r="AC68" s="95">
        <f t="shared" si="12"/>
        <v>0</v>
      </c>
      <c r="AD68" s="95">
        <f t="shared" si="13"/>
        <v>1</v>
      </c>
      <c r="AE68" s="95">
        <f t="shared" si="14"/>
        <v>1</v>
      </c>
      <c r="AF68" s="95">
        <f t="shared" si="15"/>
        <v>0</v>
      </c>
      <c r="AG68" s="95">
        <f t="shared" si="16"/>
        <v>0</v>
      </c>
      <c r="AH68" s="95">
        <f t="shared" si="17"/>
        <v>0</v>
      </c>
      <c r="AI68" s="95">
        <f t="shared" si="18"/>
        <v>0</v>
      </c>
      <c r="AJ68" s="95">
        <f t="shared" si="19"/>
        <v>0</v>
      </c>
    </row>
    <row r="69" spans="1:36" ht="9.75" customHeight="1">
      <c r="A69" s="102">
        <v>3</v>
      </c>
      <c r="B69" s="100" t="s">
        <v>336</v>
      </c>
      <c r="C69" s="100" t="s">
        <v>26</v>
      </c>
      <c r="D69" s="100" t="s">
        <v>337</v>
      </c>
      <c r="E69" s="5" t="s">
        <v>19</v>
      </c>
      <c r="F69" s="13" t="s">
        <v>60</v>
      </c>
      <c r="G69" s="27" t="s">
        <v>324</v>
      </c>
      <c r="H69" s="19" t="s">
        <v>338</v>
      </c>
      <c r="I69" s="47">
        <v>234</v>
      </c>
      <c r="J69" s="48" t="s">
        <v>183</v>
      </c>
      <c r="K69" s="60">
        <v>184</v>
      </c>
      <c r="L69" s="61" t="s">
        <v>231</v>
      </c>
      <c r="M69" s="69">
        <v>171</v>
      </c>
      <c r="N69" s="69">
        <f t="shared" si="0"/>
        <v>4.275</v>
      </c>
      <c r="O69" s="76">
        <v>192</v>
      </c>
      <c r="P69" s="76">
        <f t="shared" si="1"/>
        <v>4.8</v>
      </c>
      <c r="Q69" s="23">
        <v>234</v>
      </c>
      <c r="R69" s="23">
        <f t="shared" si="11"/>
        <v>5.85</v>
      </c>
      <c r="S69" s="82"/>
      <c r="T69" s="82"/>
      <c r="U69" s="50">
        <v>24</v>
      </c>
      <c r="V69" s="62">
        <v>27</v>
      </c>
      <c r="W69" s="69">
        <v>27</v>
      </c>
      <c r="X69" s="76">
        <v>27</v>
      </c>
      <c r="Y69" s="23">
        <v>27</v>
      </c>
      <c r="Z69" s="82"/>
      <c r="AA69" s="21">
        <f t="shared" si="2"/>
        <v>1015</v>
      </c>
      <c r="AB69" s="22">
        <v>51</v>
      </c>
      <c r="AC69" s="95">
        <f t="shared" si="12"/>
        <v>0</v>
      </c>
      <c r="AD69" s="95">
        <f t="shared" si="13"/>
        <v>4</v>
      </c>
      <c r="AE69" s="95">
        <f t="shared" si="14"/>
        <v>1</v>
      </c>
      <c r="AF69" s="95">
        <f t="shared" si="15"/>
        <v>0</v>
      </c>
      <c r="AG69" s="95">
        <f t="shared" si="16"/>
        <v>0</v>
      </c>
      <c r="AH69" s="95">
        <f t="shared" si="17"/>
        <v>0</v>
      </c>
      <c r="AI69" s="95">
        <f t="shared" si="18"/>
        <v>0</v>
      </c>
      <c r="AJ69" s="95">
        <f t="shared" si="19"/>
        <v>0</v>
      </c>
    </row>
    <row r="70" spans="1:36" ht="9.75" customHeight="1">
      <c r="A70" s="103"/>
      <c r="B70" s="104" t="s">
        <v>586</v>
      </c>
      <c r="C70" s="104" t="s">
        <v>587</v>
      </c>
      <c r="D70" s="104"/>
      <c r="E70" s="33" t="s">
        <v>19</v>
      </c>
      <c r="F70" s="34" t="s">
        <v>60</v>
      </c>
      <c r="G70" s="35" t="s">
        <v>324</v>
      </c>
      <c r="H70" s="36"/>
      <c r="I70" s="52"/>
      <c r="J70" s="53"/>
      <c r="K70" s="96"/>
      <c r="L70" s="97"/>
      <c r="M70" s="72">
        <v>79</v>
      </c>
      <c r="N70" s="69">
        <f t="shared" si="0"/>
        <v>1.975</v>
      </c>
      <c r="O70" s="78"/>
      <c r="P70" s="76"/>
      <c r="Q70" s="37"/>
      <c r="R70" s="37"/>
      <c r="S70" s="84"/>
      <c r="T70" s="84"/>
      <c r="U70" s="56"/>
      <c r="V70" s="98"/>
      <c r="W70" s="72">
        <v>21</v>
      </c>
      <c r="X70" s="78"/>
      <c r="Y70" s="37"/>
      <c r="Z70" s="84"/>
      <c r="AA70" s="21"/>
      <c r="AB70" s="38"/>
      <c r="AC70" s="95">
        <f t="shared" si="12"/>
        <v>0</v>
      </c>
      <c r="AD70" s="95">
        <f t="shared" si="13"/>
        <v>0</v>
      </c>
      <c r="AE70" s="95">
        <f t="shared" si="14"/>
        <v>0</v>
      </c>
      <c r="AF70" s="95">
        <f t="shared" si="15"/>
        <v>1</v>
      </c>
      <c r="AG70" s="95">
        <f t="shared" si="16"/>
        <v>0</v>
      </c>
      <c r="AH70" s="95">
        <f t="shared" si="17"/>
        <v>0</v>
      </c>
      <c r="AI70" s="95">
        <f t="shared" si="18"/>
        <v>0</v>
      </c>
      <c r="AJ70" s="95">
        <f t="shared" si="19"/>
        <v>0</v>
      </c>
    </row>
    <row r="71" spans="1:36" ht="9.75" customHeight="1">
      <c r="A71" s="103"/>
      <c r="B71" s="104" t="s">
        <v>549</v>
      </c>
      <c r="C71" s="104" t="s">
        <v>550</v>
      </c>
      <c r="D71" s="104" t="s">
        <v>551</v>
      </c>
      <c r="E71" s="33" t="s">
        <v>19</v>
      </c>
      <c r="F71" s="34" t="s">
        <v>60</v>
      </c>
      <c r="G71" s="35" t="s">
        <v>324</v>
      </c>
      <c r="H71" s="36" t="s">
        <v>552</v>
      </c>
      <c r="I71" s="52"/>
      <c r="J71" s="53"/>
      <c r="K71" s="96"/>
      <c r="L71" s="97"/>
      <c r="M71" s="72">
        <v>164</v>
      </c>
      <c r="N71" s="69">
        <f t="shared" si="0"/>
        <v>4.1</v>
      </c>
      <c r="O71" s="78"/>
      <c r="P71" s="76"/>
      <c r="Q71" s="37"/>
      <c r="R71" s="37"/>
      <c r="S71" s="84"/>
      <c r="T71" s="84"/>
      <c r="U71" s="56"/>
      <c r="V71" s="98"/>
      <c r="W71" s="72">
        <v>24</v>
      </c>
      <c r="X71" s="78"/>
      <c r="Y71" s="37"/>
      <c r="Z71" s="84"/>
      <c r="AA71" s="21"/>
      <c r="AB71" s="38"/>
      <c r="AC71" s="95">
        <f t="shared" si="12"/>
        <v>0</v>
      </c>
      <c r="AD71" s="95">
        <f t="shared" si="13"/>
        <v>0</v>
      </c>
      <c r="AE71" s="95">
        <f t="shared" si="14"/>
        <v>1</v>
      </c>
      <c r="AF71" s="95">
        <f t="shared" si="15"/>
        <v>0</v>
      </c>
      <c r="AG71" s="95">
        <f t="shared" si="16"/>
        <v>0</v>
      </c>
      <c r="AH71" s="95">
        <f t="shared" si="17"/>
        <v>0</v>
      </c>
      <c r="AI71" s="95">
        <f t="shared" si="18"/>
        <v>0</v>
      </c>
      <c r="AJ71" s="95">
        <f t="shared" si="19"/>
        <v>0</v>
      </c>
    </row>
    <row r="72" spans="1:36" ht="9.75" customHeight="1">
      <c r="A72" s="103">
        <v>4</v>
      </c>
      <c r="B72" s="104" t="s">
        <v>339</v>
      </c>
      <c r="C72" s="104" t="s">
        <v>340</v>
      </c>
      <c r="D72" s="104" t="s">
        <v>341</v>
      </c>
      <c r="E72" s="33" t="s">
        <v>19</v>
      </c>
      <c r="F72" s="34" t="s">
        <v>60</v>
      </c>
      <c r="G72" s="35" t="s">
        <v>324</v>
      </c>
      <c r="H72" s="36" t="s">
        <v>94</v>
      </c>
      <c r="I72" s="52">
        <v>221</v>
      </c>
      <c r="J72" s="53" t="s">
        <v>342</v>
      </c>
      <c r="K72" s="65"/>
      <c r="L72" s="65"/>
      <c r="M72" s="72"/>
      <c r="N72" s="69">
        <f>M72/20/2</f>
        <v>0</v>
      </c>
      <c r="O72" s="78">
        <v>248</v>
      </c>
      <c r="P72" s="76">
        <f t="shared" si="1"/>
        <v>6.2</v>
      </c>
      <c r="Q72" s="37"/>
      <c r="R72" s="37">
        <f t="shared" si="11"/>
        <v>0</v>
      </c>
      <c r="S72" s="84"/>
      <c r="T72" s="84"/>
      <c r="U72" s="56">
        <v>21</v>
      </c>
      <c r="V72" s="65"/>
      <c r="W72" s="72"/>
      <c r="X72" s="78">
        <v>30</v>
      </c>
      <c r="Y72" s="37"/>
      <c r="Z72" s="84"/>
      <c r="AA72" s="21">
        <f t="shared" si="2"/>
        <v>469</v>
      </c>
      <c r="AB72" s="38">
        <v>21</v>
      </c>
      <c r="AC72" s="95">
        <f t="shared" si="12"/>
        <v>1</v>
      </c>
      <c r="AD72" s="95">
        <f t="shared" si="13"/>
        <v>0</v>
      </c>
      <c r="AE72" s="95">
        <f t="shared" si="14"/>
        <v>0</v>
      </c>
      <c r="AF72" s="95">
        <f t="shared" si="15"/>
        <v>1</v>
      </c>
      <c r="AG72" s="95">
        <f t="shared" si="16"/>
        <v>0</v>
      </c>
      <c r="AH72" s="95">
        <f t="shared" si="17"/>
        <v>0</v>
      </c>
      <c r="AI72" s="95">
        <f t="shared" si="18"/>
        <v>0</v>
      </c>
      <c r="AJ72" s="95">
        <f t="shared" si="19"/>
        <v>0</v>
      </c>
    </row>
    <row r="73" spans="1:36" ht="9.75" customHeight="1">
      <c r="A73" s="105"/>
      <c r="B73" s="106" t="s">
        <v>473</v>
      </c>
      <c r="C73" s="106" t="s">
        <v>185</v>
      </c>
      <c r="D73" s="106"/>
      <c r="E73" s="39" t="s">
        <v>19</v>
      </c>
      <c r="F73" s="40" t="s">
        <v>60</v>
      </c>
      <c r="G73" s="41" t="s">
        <v>324</v>
      </c>
      <c r="H73" s="42" t="s">
        <v>74</v>
      </c>
      <c r="I73" s="54"/>
      <c r="J73" s="55"/>
      <c r="K73" s="66"/>
      <c r="L73" s="66"/>
      <c r="M73" s="73"/>
      <c r="N73" s="69">
        <f>M73/20/2</f>
        <v>0</v>
      </c>
      <c r="O73" s="79"/>
      <c r="P73" s="76">
        <f t="shared" si="1"/>
        <v>0</v>
      </c>
      <c r="Q73" s="43">
        <v>166</v>
      </c>
      <c r="R73" s="43"/>
      <c r="S73" s="85"/>
      <c r="T73" s="85"/>
      <c r="U73" s="57"/>
      <c r="V73" s="66"/>
      <c r="W73" s="73"/>
      <c r="X73" s="78"/>
      <c r="Y73" s="43">
        <v>24</v>
      </c>
      <c r="Z73" s="85"/>
      <c r="AA73" s="21">
        <f>I73+K73+M73+O73+Q73+S73</f>
        <v>166</v>
      </c>
      <c r="AB73" s="44"/>
      <c r="AC73" s="95">
        <f t="shared" si="12"/>
        <v>0</v>
      </c>
      <c r="AD73" s="95">
        <f t="shared" si="13"/>
        <v>0</v>
      </c>
      <c r="AE73" s="95">
        <f t="shared" si="14"/>
        <v>1</v>
      </c>
      <c r="AF73" s="95">
        <f t="shared" si="15"/>
        <v>0</v>
      </c>
      <c r="AG73" s="95">
        <f t="shared" si="16"/>
        <v>0</v>
      </c>
      <c r="AH73" s="95">
        <f t="shared" si="17"/>
        <v>0</v>
      </c>
      <c r="AI73" s="95">
        <f t="shared" si="18"/>
        <v>0</v>
      </c>
      <c r="AJ73" s="95">
        <f t="shared" si="1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6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2.8515625" style="0" customWidth="1"/>
    <col min="2" max="2" width="8.8515625" style="0" customWidth="1"/>
    <col min="3" max="3" width="9.8515625" style="0" customWidth="1"/>
    <col min="4" max="4" width="8.00390625" style="0" customWidth="1"/>
    <col min="5" max="5" width="0.9921875" style="0" customWidth="1"/>
    <col min="6" max="6" width="5.8515625" style="0" customWidth="1"/>
    <col min="7" max="7" width="4.00390625" style="0" customWidth="1"/>
    <col min="8" max="8" width="19.8515625" style="0" customWidth="1"/>
    <col min="9" max="9" width="4.00390625" style="0" customWidth="1"/>
    <col min="10" max="10" width="2.8515625" style="0" customWidth="1"/>
    <col min="11" max="11" width="4.00390625" style="0" customWidth="1"/>
    <col min="12" max="12" width="2.8515625" style="0" customWidth="1"/>
    <col min="13" max="13" width="4.00390625" style="0" customWidth="1"/>
    <col min="14" max="14" width="2.8515625" style="0" customWidth="1"/>
    <col min="15" max="15" width="4.00390625" style="0" customWidth="1"/>
    <col min="16" max="16" width="2.8515625" style="0" customWidth="1"/>
    <col min="17" max="17" width="4.00390625" style="0" customWidth="1"/>
    <col min="18" max="18" width="2.8515625" style="0" customWidth="1"/>
    <col min="19" max="19" width="4.00390625" style="0" customWidth="1"/>
    <col min="20" max="20" width="2.8515625" style="0" customWidth="1"/>
    <col min="21" max="21" width="5.8515625" style="0" customWidth="1"/>
    <col min="22" max="22" width="4.8515625" style="0" customWidth="1"/>
    <col min="23" max="23" width="5.8515625" style="0" customWidth="1"/>
    <col min="24" max="25" width="4.8515625" style="0" customWidth="1"/>
    <col min="26" max="26" width="5.8515625" style="0" customWidth="1"/>
    <col min="27" max="28" width="4.8515625" style="0" customWidth="1"/>
    <col min="29" max="29" width="3.140625" style="0" customWidth="1"/>
    <col min="30" max="30" width="2.8515625" style="0" customWidth="1"/>
    <col min="31" max="31" width="3.140625" style="0" customWidth="1"/>
    <col min="32" max="32" width="3.8515625" style="0" customWidth="1"/>
    <col min="33" max="33" width="4.140625" style="0" customWidth="1"/>
    <col min="34" max="34" width="4.00390625" style="0" customWidth="1"/>
    <col min="35" max="36" width="3.8515625" style="0" customWidth="1"/>
    <col min="37" max="37" width="4.140625" style="0" customWidth="1"/>
  </cols>
  <sheetData>
    <row r="1" spans="1:29" ht="12.7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36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1">
        <v>30</v>
      </c>
      <c r="AD2" s="109">
        <v>27</v>
      </c>
      <c r="AE2" s="109">
        <v>24</v>
      </c>
      <c r="AF2" s="111">
        <v>21</v>
      </c>
      <c r="AG2" s="111">
        <v>18</v>
      </c>
      <c r="AH2" s="111">
        <v>15</v>
      </c>
      <c r="AI2" s="111">
        <v>12</v>
      </c>
      <c r="AJ2" s="111">
        <v>10</v>
      </c>
    </row>
    <row r="3" spans="1:36" ht="9.75" customHeight="1">
      <c r="A3" s="4">
        <v>1</v>
      </c>
      <c r="B3" s="9" t="s">
        <v>343</v>
      </c>
      <c r="C3" s="9" t="s">
        <v>344</v>
      </c>
      <c r="D3" s="10"/>
      <c r="E3" s="6" t="s">
        <v>35</v>
      </c>
      <c r="F3" s="13" t="s">
        <v>60</v>
      </c>
      <c r="G3" s="28" t="s">
        <v>324</v>
      </c>
      <c r="H3" s="18"/>
      <c r="I3" s="49"/>
      <c r="J3" s="49"/>
      <c r="K3" s="60">
        <v>102</v>
      </c>
      <c r="L3" s="61" t="s">
        <v>49</v>
      </c>
      <c r="M3" s="69"/>
      <c r="N3" s="69">
        <f>M3/20/2</f>
        <v>0</v>
      </c>
      <c r="O3" s="76"/>
      <c r="P3" s="76">
        <f>O3/20/2</f>
        <v>0</v>
      </c>
      <c r="Q3" s="23"/>
      <c r="R3" s="23">
        <f>Q3/20/2</f>
        <v>0</v>
      </c>
      <c r="S3" s="82"/>
      <c r="T3" s="82"/>
      <c r="U3" s="49"/>
      <c r="V3" s="62">
        <v>30</v>
      </c>
      <c r="W3" s="69"/>
      <c r="X3" s="76"/>
      <c r="Y3" s="23"/>
      <c r="Z3" s="82"/>
      <c r="AA3" s="21">
        <f>I3+K3+M3+O3+Q3+S3</f>
        <v>102</v>
      </c>
      <c r="AB3" s="22">
        <v>30</v>
      </c>
      <c r="AC3" s="95">
        <f>COUNTIF(U3:Z3,"30")</f>
        <v>1</v>
      </c>
      <c r="AD3" s="95">
        <f>COUNTIF(U3:Z3,"27")</f>
        <v>0</v>
      </c>
      <c r="AE3" s="95">
        <f>COUNTIF(U3:Z3,"24")</f>
        <v>0</v>
      </c>
      <c r="AF3" s="95">
        <f>COUNTIF(U3:Z3,"21")</f>
        <v>0</v>
      </c>
      <c r="AG3" s="95">
        <f>COUNTIF(U3:Z3,"18")</f>
        <v>0</v>
      </c>
      <c r="AH3" s="95">
        <f>COUNTIF(U3:Z3,"15")</f>
        <v>0</v>
      </c>
      <c r="AI3" s="95">
        <f>COUNTIF(U3:Z3,"12")</f>
        <v>0</v>
      </c>
      <c r="AJ3" s="95">
        <f>COUNTIF(U3:Z3,"10")</f>
        <v>0</v>
      </c>
    </row>
    <row r="4" spans="1:36" ht="9.75" customHeight="1">
      <c r="A4" s="4">
        <v>1</v>
      </c>
      <c r="B4" s="9" t="s">
        <v>345</v>
      </c>
      <c r="C4" s="9" t="s">
        <v>17</v>
      </c>
      <c r="D4" s="9" t="s">
        <v>346</v>
      </c>
      <c r="E4" s="5" t="s">
        <v>19</v>
      </c>
      <c r="F4" s="14" t="s">
        <v>88</v>
      </c>
      <c r="G4" s="28" t="s">
        <v>324</v>
      </c>
      <c r="H4" s="18"/>
      <c r="I4" s="47">
        <v>228</v>
      </c>
      <c r="J4" s="48" t="s">
        <v>347</v>
      </c>
      <c r="K4" s="60">
        <v>125</v>
      </c>
      <c r="L4" s="61" t="s">
        <v>348</v>
      </c>
      <c r="M4" s="69">
        <v>165</v>
      </c>
      <c r="N4" s="69">
        <f>M4/20/2</f>
        <v>4.125</v>
      </c>
      <c r="O4" s="76"/>
      <c r="P4" s="76">
        <f>O4/20/2</f>
        <v>0</v>
      </c>
      <c r="Q4" s="23"/>
      <c r="R4" s="23">
        <f>Q4/20/2</f>
        <v>0</v>
      </c>
      <c r="S4" s="82"/>
      <c r="T4" s="82"/>
      <c r="U4" s="50">
        <v>30</v>
      </c>
      <c r="V4" s="62">
        <v>27</v>
      </c>
      <c r="W4" s="69">
        <v>30</v>
      </c>
      <c r="X4" s="76"/>
      <c r="Y4" s="23"/>
      <c r="Z4" s="82"/>
      <c r="AA4" s="21">
        <f aca="true" t="shared" si="0" ref="AA4:AA66">I4+K4+M4+O4+Q4+S4</f>
        <v>518</v>
      </c>
      <c r="AB4" s="22">
        <v>57</v>
      </c>
      <c r="AC4" s="95">
        <f aca="true" t="shared" si="1" ref="AC4:AC66">COUNTIF(U4:Z4,"30")</f>
        <v>2</v>
      </c>
      <c r="AD4" s="95">
        <f aca="true" t="shared" si="2" ref="AD4:AD66">COUNTIF(U4:Z4,"27")</f>
        <v>1</v>
      </c>
      <c r="AE4" s="95">
        <f aca="true" t="shared" si="3" ref="AE4:AE66">COUNTIF(U4:Z4,"24")</f>
        <v>0</v>
      </c>
      <c r="AF4" s="95">
        <f aca="true" t="shared" si="4" ref="AF4:AF66">COUNTIF(U4:Z4,"21")</f>
        <v>0</v>
      </c>
      <c r="AG4" s="95">
        <f aca="true" t="shared" si="5" ref="AG4:AG66">COUNTIF(U4:Z4,"18")</f>
        <v>0</v>
      </c>
      <c r="AH4" s="95">
        <f aca="true" t="shared" si="6" ref="AH4:AH66">COUNTIF(U4:Z4,"15")</f>
        <v>0</v>
      </c>
      <c r="AI4" s="95">
        <f aca="true" t="shared" si="7" ref="AI4:AI66">COUNTIF(U4:Z4,"12")</f>
        <v>0</v>
      </c>
      <c r="AJ4" s="95">
        <f aca="true" t="shared" si="8" ref="AJ4:AJ66">COUNTIF(U4:Z4,"10")</f>
        <v>0</v>
      </c>
    </row>
    <row r="5" spans="1:36" ht="9.75" customHeight="1">
      <c r="A5" s="4">
        <v>2</v>
      </c>
      <c r="B5" s="9" t="s">
        <v>349</v>
      </c>
      <c r="C5" s="9" t="s">
        <v>26</v>
      </c>
      <c r="D5" s="9" t="s">
        <v>350</v>
      </c>
      <c r="E5" s="5" t="s">
        <v>19</v>
      </c>
      <c r="F5" s="14" t="s">
        <v>88</v>
      </c>
      <c r="G5" s="28" t="s">
        <v>324</v>
      </c>
      <c r="H5" s="19" t="s">
        <v>285</v>
      </c>
      <c r="I5" s="47">
        <v>177</v>
      </c>
      <c r="J5" s="48" t="s">
        <v>351</v>
      </c>
      <c r="K5" s="60">
        <v>139</v>
      </c>
      <c r="L5" s="61" t="s">
        <v>352</v>
      </c>
      <c r="M5" s="69">
        <v>118</v>
      </c>
      <c r="N5" s="69">
        <f aca="true" t="shared" si="9" ref="N5:N66">M5/20/2</f>
        <v>2.95</v>
      </c>
      <c r="O5" s="76">
        <v>221</v>
      </c>
      <c r="P5" s="76">
        <f>O5/20/2</f>
        <v>5.525</v>
      </c>
      <c r="Q5" s="23">
        <v>247</v>
      </c>
      <c r="R5" s="23">
        <f>Q5/20/2</f>
        <v>6.175</v>
      </c>
      <c r="S5" s="82"/>
      <c r="T5" s="82"/>
      <c r="U5" s="50">
        <v>24</v>
      </c>
      <c r="V5" s="62">
        <v>30</v>
      </c>
      <c r="W5" s="69">
        <v>24</v>
      </c>
      <c r="X5" s="76">
        <v>30</v>
      </c>
      <c r="Y5" s="23">
        <v>30</v>
      </c>
      <c r="Z5" s="82"/>
      <c r="AA5" s="21">
        <f t="shared" si="0"/>
        <v>902</v>
      </c>
      <c r="AB5" s="22">
        <v>54</v>
      </c>
      <c r="AC5" s="95">
        <f t="shared" si="1"/>
        <v>3</v>
      </c>
      <c r="AD5" s="95">
        <f t="shared" si="2"/>
        <v>0</v>
      </c>
      <c r="AE5" s="95">
        <f t="shared" si="3"/>
        <v>2</v>
      </c>
      <c r="AF5" s="95">
        <f t="shared" si="4"/>
        <v>0</v>
      </c>
      <c r="AG5" s="95">
        <f t="shared" si="5"/>
        <v>0</v>
      </c>
      <c r="AH5" s="95">
        <f t="shared" si="6"/>
        <v>0</v>
      </c>
      <c r="AI5" s="95">
        <f t="shared" si="7"/>
        <v>0</v>
      </c>
      <c r="AJ5" s="95">
        <f t="shared" si="8"/>
        <v>0</v>
      </c>
    </row>
    <row r="6" spans="1:36" ht="9.75" customHeight="1">
      <c r="A6" s="4">
        <v>3</v>
      </c>
      <c r="B6" s="9" t="s">
        <v>353</v>
      </c>
      <c r="C6" s="9" t="s">
        <v>354</v>
      </c>
      <c r="D6" s="9" t="s">
        <v>355</v>
      </c>
      <c r="E6" s="5" t="s">
        <v>19</v>
      </c>
      <c r="F6" s="14" t="s">
        <v>88</v>
      </c>
      <c r="G6" s="28" t="s">
        <v>324</v>
      </c>
      <c r="H6" s="19" t="s">
        <v>356</v>
      </c>
      <c r="I6" s="47">
        <v>205</v>
      </c>
      <c r="J6" s="48" t="s">
        <v>357</v>
      </c>
      <c r="K6" s="63"/>
      <c r="L6" s="63"/>
      <c r="M6" s="69"/>
      <c r="N6" s="69">
        <f t="shared" si="9"/>
        <v>0</v>
      </c>
      <c r="O6" s="76"/>
      <c r="P6" s="76">
        <f aca="true" t="shared" si="10" ref="P6:P66">O6/20/2</f>
        <v>0</v>
      </c>
      <c r="Q6" s="23"/>
      <c r="R6" s="23">
        <f aca="true" t="shared" si="11" ref="R6:R66">Q6/20/2</f>
        <v>0</v>
      </c>
      <c r="S6" s="82"/>
      <c r="T6" s="82"/>
      <c r="U6" s="50">
        <v>27</v>
      </c>
      <c r="V6" s="63"/>
      <c r="W6" s="69"/>
      <c r="X6" s="76"/>
      <c r="Y6" s="23"/>
      <c r="Z6" s="82"/>
      <c r="AA6" s="21">
        <f t="shared" si="0"/>
        <v>205</v>
      </c>
      <c r="AB6" s="22">
        <v>27</v>
      </c>
      <c r="AC6" s="95">
        <f t="shared" si="1"/>
        <v>0</v>
      </c>
      <c r="AD6" s="95">
        <f t="shared" si="2"/>
        <v>1</v>
      </c>
      <c r="AE6" s="95">
        <f t="shared" si="3"/>
        <v>0</v>
      </c>
      <c r="AF6" s="95">
        <f t="shared" si="4"/>
        <v>0</v>
      </c>
      <c r="AG6" s="95">
        <f t="shared" si="5"/>
        <v>0</v>
      </c>
      <c r="AH6" s="95">
        <f t="shared" si="6"/>
        <v>0</v>
      </c>
      <c r="AI6" s="95">
        <f t="shared" si="7"/>
        <v>0</v>
      </c>
      <c r="AJ6" s="95">
        <f t="shared" si="8"/>
        <v>0</v>
      </c>
    </row>
    <row r="7" spans="1:36" ht="9.75" customHeight="1">
      <c r="A7" s="4">
        <v>4</v>
      </c>
      <c r="B7" s="9" t="s">
        <v>358</v>
      </c>
      <c r="C7" s="9" t="s">
        <v>97</v>
      </c>
      <c r="D7" s="9" t="s">
        <v>359</v>
      </c>
      <c r="E7" s="5" t="s">
        <v>19</v>
      </c>
      <c r="F7" s="14" t="s">
        <v>88</v>
      </c>
      <c r="G7" s="28" t="s">
        <v>324</v>
      </c>
      <c r="H7" s="19" t="s">
        <v>221</v>
      </c>
      <c r="I7" s="49"/>
      <c r="J7" s="49"/>
      <c r="K7" s="62">
        <v>89</v>
      </c>
      <c r="L7" s="61" t="s">
        <v>293</v>
      </c>
      <c r="M7" s="69"/>
      <c r="N7" s="69">
        <f t="shared" si="9"/>
        <v>0</v>
      </c>
      <c r="O7" s="76"/>
      <c r="P7" s="76">
        <f t="shared" si="10"/>
        <v>0</v>
      </c>
      <c r="Q7" s="23"/>
      <c r="R7" s="23">
        <f t="shared" si="11"/>
        <v>0</v>
      </c>
      <c r="S7" s="82"/>
      <c r="T7" s="82"/>
      <c r="U7" s="49"/>
      <c r="V7" s="62">
        <v>24</v>
      </c>
      <c r="W7" s="69"/>
      <c r="X7" s="76"/>
      <c r="Y7" s="23"/>
      <c r="Z7" s="82"/>
      <c r="AA7" s="21">
        <f t="shared" si="0"/>
        <v>89</v>
      </c>
      <c r="AB7" s="22">
        <v>24</v>
      </c>
      <c r="AC7" s="95">
        <f t="shared" si="1"/>
        <v>0</v>
      </c>
      <c r="AD7" s="95">
        <f t="shared" si="2"/>
        <v>0</v>
      </c>
      <c r="AE7" s="95">
        <f t="shared" si="3"/>
        <v>1</v>
      </c>
      <c r="AF7" s="95">
        <f t="shared" si="4"/>
        <v>0</v>
      </c>
      <c r="AG7" s="95">
        <f t="shared" si="5"/>
        <v>0</v>
      </c>
      <c r="AH7" s="95">
        <f t="shared" si="6"/>
        <v>0</v>
      </c>
      <c r="AI7" s="95">
        <f t="shared" si="7"/>
        <v>0</v>
      </c>
      <c r="AJ7" s="95">
        <f t="shared" si="8"/>
        <v>0</v>
      </c>
    </row>
    <row r="8" spans="1:36" ht="9.75" customHeight="1">
      <c r="A8" s="4">
        <v>5</v>
      </c>
      <c r="B8" s="9" t="s">
        <v>360</v>
      </c>
      <c r="C8" s="9" t="s">
        <v>267</v>
      </c>
      <c r="D8" s="10"/>
      <c r="E8" s="5" t="s">
        <v>19</v>
      </c>
      <c r="F8" s="14" t="s">
        <v>88</v>
      </c>
      <c r="G8" s="28" t="s">
        <v>324</v>
      </c>
      <c r="H8" s="19" t="s">
        <v>361</v>
      </c>
      <c r="I8" s="49"/>
      <c r="J8" s="49"/>
      <c r="K8" s="62">
        <v>80</v>
      </c>
      <c r="L8" s="62">
        <v>2</v>
      </c>
      <c r="M8" s="69">
        <v>156</v>
      </c>
      <c r="N8" s="69">
        <f t="shared" si="9"/>
        <v>3.9</v>
      </c>
      <c r="O8" s="76"/>
      <c r="P8" s="76">
        <f t="shared" si="10"/>
        <v>0</v>
      </c>
      <c r="Q8" s="23">
        <v>206</v>
      </c>
      <c r="R8" s="23">
        <f t="shared" si="11"/>
        <v>5.15</v>
      </c>
      <c r="S8" s="82"/>
      <c r="T8" s="82"/>
      <c r="U8" s="49"/>
      <c r="V8" s="62">
        <v>21</v>
      </c>
      <c r="W8" s="69">
        <v>27</v>
      </c>
      <c r="X8" s="76"/>
      <c r="Y8" s="23">
        <v>27</v>
      </c>
      <c r="Z8" s="82"/>
      <c r="AA8" s="21">
        <f t="shared" si="0"/>
        <v>442</v>
      </c>
      <c r="AB8" s="22">
        <v>21</v>
      </c>
      <c r="AC8" s="95">
        <f t="shared" si="1"/>
        <v>0</v>
      </c>
      <c r="AD8" s="95">
        <f t="shared" si="2"/>
        <v>2</v>
      </c>
      <c r="AE8" s="95">
        <f t="shared" si="3"/>
        <v>0</v>
      </c>
      <c r="AF8" s="95">
        <f t="shared" si="4"/>
        <v>1</v>
      </c>
      <c r="AG8" s="95">
        <f t="shared" si="5"/>
        <v>0</v>
      </c>
      <c r="AH8" s="95">
        <f t="shared" si="6"/>
        <v>0</v>
      </c>
      <c r="AI8" s="95">
        <f t="shared" si="7"/>
        <v>0</v>
      </c>
      <c r="AJ8" s="95">
        <f t="shared" si="8"/>
        <v>0</v>
      </c>
    </row>
    <row r="9" spans="1:36" ht="9.75" customHeight="1">
      <c r="A9" s="4">
        <v>1</v>
      </c>
      <c r="B9" s="9" t="s">
        <v>362</v>
      </c>
      <c r="C9" s="9" t="s">
        <v>363</v>
      </c>
      <c r="D9" s="9" t="s">
        <v>364</v>
      </c>
      <c r="E9" s="5" t="s">
        <v>19</v>
      </c>
      <c r="F9" s="11" t="s">
        <v>20</v>
      </c>
      <c r="G9" s="32" t="s">
        <v>365</v>
      </c>
      <c r="H9" s="19" t="s">
        <v>74</v>
      </c>
      <c r="I9" s="47">
        <v>326</v>
      </c>
      <c r="J9" s="48" t="s">
        <v>366</v>
      </c>
      <c r="K9" s="60">
        <v>276</v>
      </c>
      <c r="L9" s="61" t="s">
        <v>367</v>
      </c>
      <c r="M9" s="69">
        <v>230</v>
      </c>
      <c r="N9" s="69">
        <f t="shared" si="9"/>
        <v>5.75</v>
      </c>
      <c r="O9" s="76">
        <v>326</v>
      </c>
      <c r="P9" s="76">
        <f t="shared" si="10"/>
        <v>8.15</v>
      </c>
      <c r="Q9" s="23">
        <v>376</v>
      </c>
      <c r="R9" s="23">
        <f t="shared" si="11"/>
        <v>9.4</v>
      </c>
      <c r="S9" s="82"/>
      <c r="T9" s="82"/>
      <c r="U9" s="50">
        <v>30</v>
      </c>
      <c r="V9" s="62">
        <v>30</v>
      </c>
      <c r="W9" s="69">
        <v>30</v>
      </c>
      <c r="X9" s="76">
        <v>30</v>
      </c>
      <c r="Y9" s="23">
        <v>30</v>
      </c>
      <c r="Z9" s="82"/>
      <c r="AA9" s="21">
        <f t="shared" si="0"/>
        <v>1534</v>
      </c>
      <c r="AB9" s="22">
        <v>60</v>
      </c>
      <c r="AC9" s="95">
        <f t="shared" si="1"/>
        <v>5</v>
      </c>
      <c r="AD9" s="95">
        <f t="shared" si="2"/>
        <v>0</v>
      </c>
      <c r="AE9" s="95">
        <f t="shared" si="3"/>
        <v>0</v>
      </c>
      <c r="AF9" s="95">
        <f t="shared" si="4"/>
        <v>0</v>
      </c>
      <c r="AG9" s="95">
        <f t="shared" si="5"/>
        <v>0</v>
      </c>
      <c r="AH9" s="95">
        <f t="shared" si="6"/>
        <v>0</v>
      </c>
      <c r="AI9" s="95">
        <f t="shared" si="7"/>
        <v>0</v>
      </c>
      <c r="AJ9" s="95">
        <f t="shared" si="8"/>
        <v>0</v>
      </c>
    </row>
    <row r="10" spans="1:36" ht="9.75" customHeight="1">
      <c r="A10" s="4">
        <v>2</v>
      </c>
      <c r="B10" s="9" t="s">
        <v>368</v>
      </c>
      <c r="C10" s="9" t="s">
        <v>369</v>
      </c>
      <c r="D10" s="10"/>
      <c r="E10" s="5" t="s">
        <v>19</v>
      </c>
      <c r="F10" s="11" t="s">
        <v>20</v>
      </c>
      <c r="G10" s="32" t="s">
        <v>365</v>
      </c>
      <c r="H10" s="19" t="s">
        <v>325</v>
      </c>
      <c r="I10" s="47">
        <v>202</v>
      </c>
      <c r="J10" s="48" t="s">
        <v>223</v>
      </c>
      <c r="K10" s="60">
        <v>153</v>
      </c>
      <c r="L10" s="61" t="s">
        <v>370</v>
      </c>
      <c r="M10" s="69">
        <v>171</v>
      </c>
      <c r="N10" s="69">
        <f t="shared" si="9"/>
        <v>4.275</v>
      </c>
      <c r="O10" s="76">
        <v>225</v>
      </c>
      <c r="P10" s="76">
        <f t="shared" si="10"/>
        <v>5.625</v>
      </c>
      <c r="Q10" s="23">
        <v>307</v>
      </c>
      <c r="R10" s="23">
        <f t="shared" si="11"/>
        <v>7.675</v>
      </c>
      <c r="S10" s="82"/>
      <c r="T10" s="82"/>
      <c r="U10" s="50">
        <v>27</v>
      </c>
      <c r="V10" s="62">
        <v>21</v>
      </c>
      <c r="W10" s="69">
        <v>24</v>
      </c>
      <c r="X10" s="76">
        <v>27</v>
      </c>
      <c r="Y10" s="23">
        <v>27</v>
      </c>
      <c r="Z10" s="82"/>
      <c r="AA10" s="21">
        <f t="shared" si="0"/>
        <v>1058</v>
      </c>
      <c r="AB10" s="22">
        <v>48</v>
      </c>
      <c r="AC10" s="95">
        <f t="shared" si="1"/>
        <v>0</v>
      </c>
      <c r="AD10" s="95">
        <f t="shared" si="2"/>
        <v>3</v>
      </c>
      <c r="AE10" s="95">
        <f t="shared" si="3"/>
        <v>1</v>
      </c>
      <c r="AF10" s="95">
        <f t="shared" si="4"/>
        <v>1</v>
      </c>
      <c r="AG10" s="95">
        <f t="shared" si="5"/>
        <v>0</v>
      </c>
      <c r="AH10" s="95">
        <f t="shared" si="6"/>
        <v>0</v>
      </c>
      <c r="AI10" s="95">
        <f t="shared" si="7"/>
        <v>0</v>
      </c>
      <c r="AJ10" s="95">
        <f t="shared" si="8"/>
        <v>0</v>
      </c>
    </row>
    <row r="11" spans="1:36" ht="9.75" customHeight="1">
      <c r="A11" s="4">
        <v>3</v>
      </c>
      <c r="B11" s="9" t="s">
        <v>371</v>
      </c>
      <c r="C11" s="9" t="s">
        <v>372</v>
      </c>
      <c r="D11" s="10"/>
      <c r="E11" s="5" t="s">
        <v>19</v>
      </c>
      <c r="F11" s="11" t="s">
        <v>20</v>
      </c>
      <c r="G11" s="32" t="s">
        <v>365</v>
      </c>
      <c r="H11" s="19" t="s">
        <v>325</v>
      </c>
      <c r="I11" s="47">
        <v>144</v>
      </c>
      <c r="J11" s="48" t="s">
        <v>373</v>
      </c>
      <c r="K11" s="62">
        <v>78</v>
      </c>
      <c r="L11" s="61" t="s">
        <v>374</v>
      </c>
      <c r="M11" s="69"/>
      <c r="N11" s="69">
        <f t="shared" si="9"/>
        <v>0</v>
      </c>
      <c r="O11" s="76"/>
      <c r="P11" s="76">
        <f t="shared" si="10"/>
        <v>0</v>
      </c>
      <c r="Q11" s="23"/>
      <c r="R11" s="23">
        <f t="shared" si="11"/>
        <v>0</v>
      </c>
      <c r="S11" s="82"/>
      <c r="T11" s="82"/>
      <c r="U11" s="50">
        <v>24</v>
      </c>
      <c r="V11" s="62">
        <v>15</v>
      </c>
      <c r="W11" s="69"/>
      <c r="X11" s="76"/>
      <c r="Y11" s="23"/>
      <c r="Z11" s="82"/>
      <c r="AA11" s="21">
        <f t="shared" si="0"/>
        <v>222</v>
      </c>
      <c r="AB11" s="22">
        <v>39</v>
      </c>
      <c r="AC11" s="95">
        <f t="shared" si="1"/>
        <v>0</v>
      </c>
      <c r="AD11" s="95">
        <f t="shared" si="2"/>
        <v>0</v>
      </c>
      <c r="AE11" s="95">
        <f t="shared" si="3"/>
        <v>1</v>
      </c>
      <c r="AF11" s="95">
        <f t="shared" si="4"/>
        <v>0</v>
      </c>
      <c r="AG11" s="95">
        <f t="shared" si="5"/>
        <v>0</v>
      </c>
      <c r="AH11" s="95">
        <f t="shared" si="6"/>
        <v>1</v>
      </c>
      <c r="AI11" s="95">
        <f t="shared" si="7"/>
        <v>0</v>
      </c>
      <c r="AJ11" s="95">
        <f t="shared" si="8"/>
        <v>0</v>
      </c>
    </row>
    <row r="12" spans="1:36" ht="9.75" customHeight="1">
      <c r="A12" s="4"/>
      <c r="B12" s="9" t="s">
        <v>589</v>
      </c>
      <c r="C12" s="9" t="s">
        <v>570</v>
      </c>
      <c r="D12" s="10"/>
      <c r="E12" s="5" t="s">
        <v>19</v>
      </c>
      <c r="F12" s="11" t="s">
        <v>20</v>
      </c>
      <c r="G12" s="32" t="s">
        <v>365</v>
      </c>
      <c r="H12" s="19"/>
      <c r="I12" s="47"/>
      <c r="J12" s="48"/>
      <c r="K12" s="62"/>
      <c r="L12" s="61"/>
      <c r="M12" s="69">
        <v>189</v>
      </c>
      <c r="N12" s="69">
        <f t="shared" si="9"/>
        <v>4.725</v>
      </c>
      <c r="O12" s="76"/>
      <c r="P12" s="76"/>
      <c r="Q12" s="23"/>
      <c r="R12" s="23"/>
      <c r="S12" s="82"/>
      <c r="T12" s="82"/>
      <c r="U12" s="50"/>
      <c r="V12" s="62"/>
      <c r="W12" s="69">
        <v>27</v>
      </c>
      <c r="X12" s="76"/>
      <c r="Y12" s="23"/>
      <c r="Z12" s="82"/>
      <c r="AA12" s="21"/>
      <c r="AB12" s="22"/>
      <c r="AC12" s="95">
        <f t="shared" si="1"/>
        <v>0</v>
      </c>
      <c r="AD12" s="95">
        <f t="shared" si="2"/>
        <v>1</v>
      </c>
      <c r="AE12" s="95">
        <f t="shared" si="3"/>
        <v>0</v>
      </c>
      <c r="AF12" s="95">
        <f t="shared" si="4"/>
        <v>0</v>
      </c>
      <c r="AG12" s="95">
        <f t="shared" si="5"/>
        <v>0</v>
      </c>
      <c r="AH12" s="95">
        <f t="shared" si="6"/>
        <v>0</v>
      </c>
      <c r="AI12" s="95">
        <f t="shared" si="7"/>
        <v>0</v>
      </c>
      <c r="AJ12" s="95">
        <f t="shared" si="8"/>
        <v>0</v>
      </c>
    </row>
    <row r="13" spans="1:36" ht="9.75" customHeight="1">
      <c r="A13" s="4"/>
      <c r="B13" s="9" t="s">
        <v>582</v>
      </c>
      <c r="C13" s="9" t="s">
        <v>588</v>
      </c>
      <c r="D13" s="10"/>
      <c r="E13" s="5" t="s">
        <v>19</v>
      </c>
      <c r="F13" s="11" t="s">
        <v>20</v>
      </c>
      <c r="G13" s="32" t="s">
        <v>365</v>
      </c>
      <c r="H13" s="19"/>
      <c r="I13" s="47"/>
      <c r="J13" s="48"/>
      <c r="K13" s="62"/>
      <c r="L13" s="61"/>
      <c r="M13" s="69">
        <v>92</v>
      </c>
      <c r="N13" s="69">
        <f t="shared" si="9"/>
        <v>2.3</v>
      </c>
      <c r="O13" s="76"/>
      <c r="P13" s="76"/>
      <c r="Q13" s="23"/>
      <c r="R13" s="23"/>
      <c r="S13" s="82"/>
      <c r="T13" s="82"/>
      <c r="U13" s="50"/>
      <c r="V13" s="62"/>
      <c r="W13" s="69">
        <v>18</v>
      </c>
      <c r="X13" s="76"/>
      <c r="Y13" s="23"/>
      <c r="Z13" s="82"/>
      <c r="AA13" s="21"/>
      <c r="AB13" s="22"/>
      <c r="AC13" s="95">
        <f t="shared" si="1"/>
        <v>0</v>
      </c>
      <c r="AD13" s="95">
        <f t="shared" si="2"/>
        <v>0</v>
      </c>
      <c r="AE13" s="95">
        <f t="shared" si="3"/>
        <v>0</v>
      </c>
      <c r="AF13" s="95">
        <f t="shared" si="4"/>
        <v>0</v>
      </c>
      <c r="AG13" s="95">
        <f t="shared" si="5"/>
        <v>1</v>
      </c>
      <c r="AH13" s="95">
        <f t="shared" si="6"/>
        <v>0</v>
      </c>
      <c r="AI13" s="95">
        <f t="shared" si="7"/>
        <v>0</v>
      </c>
      <c r="AJ13" s="95">
        <f t="shared" si="8"/>
        <v>0</v>
      </c>
    </row>
    <row r="14" spans="1:36" ht="9.75" customHeight="1">
      <c r="A14" s="4">
        <v>4</v>
      </c>
      <c r="B14" s="9" t="s">
        <v>375</v>
      </c>
      <c r="C14" s="9" t="s">
        <v>66</v>
      </c>
      <c r="D14" s="9" t="s">
        <v>376</v>
      </c>
      <c r="E14" s="5" t="s">
        <v>19</v>
      </c>
      <c r="F14" s="11" t="s">
        <v>20</v>
      </c>
      <c r="G14" s="32" t="s">
        <v>365</v>
      </c>
      <c r="H14" s="19" t="s">
        <v>377</v>
      </c>
      <c r="I14" s="49"/>
      <c r="J14" s="49"/>
      <c r="K14" s="60">
        <v>202</v>
      </c>
      <c r="L14" s="61" t="s">
        <v>223</v>
      </c>
      <c r="M14" s="69"/>
      <c r="N14" s="69">
        <f t="shared" si="9"/>
        <v>0</v>
      </c>
      <c r="O14" s="76"/>
      <c r="P14" s="76">
        <f t="shared" si="10"/>
        <v>0</v>
      </c>
      <c r="Q14" s="23"/>
      <c r="R14" s="23">
        <f t="shared" si="11"/>
        <v>0</v>
      </c>
      <c r="S14" s="82"/>
      <c r="T14" s="82"/>
      <c r="U14" s="49"/>
      <c r="V14" s="62">
        <v>27</v>
      </c>
      <c r="W14" s="69"/>
      <c r="X14" s="76"/>
      <c r="Y14" s="23"/>
      <c r="Z14" s="82"/>
      <c r="AA14" s="21">
        <f t="shared" si="0"/>
        <v>202</v>
      </c>
      <c r="AB14" s="22">
        <v>27</v>
      </c>
      <c r="AC14" s="95">
        <f t="shared" si="1"/>
        <v>0</v>
      </c>
      <c r="AD14" s="95">
        <f t="shared" si="2"/>
        <v>1</v>
      </c>
      <c r="AE14" s="95">
        <f t="shared" si="3"/>
        <v>0</v>
      </c>
      <c r="AF14" s="95">
        <f t="shared" si="4"/>
        <v>0</v>
      </c>
      <c r="AG14" s="95">
        <f t="shared" si="5"/>
        <v>0</v>
      </c>
      <c r="AH14" s="95">
        <f t="shared" si="6"/>
        <v>0</v>
      </c>
      <c r="AI14" s="95">
        <f t="shared" si="7"/>
        <v>0</v>
      </c>
      <c r="AJ14" s="95">
        <f t="shared" si="8"/>
        <v>0</v>
      </c>
    </row>
    <row r="15" spans="1:36" ht="9.75" customHeight="1">
      <c r="A15" s="4">
        <v>5</v>
      </c>
      <c r="B15" s="9" t="s">
        <v>371</v>
      </c>
      <c r="C15" s="9" t="s">
        <v>267</v>
      </c>
      <c r="D15" s="10"/>
      <c r="E15" s="5" t="s">
        <v>19</v>
      </c>
      <c r="F15" s="11" t="s">
        <v>20</v>
      </c>
      <c r="G15" s="32" t="s">
        <v>365</v>
      </c>
      <c r="H15" s="19" t="s">
        <v>325</v>
      </c>
      <c r="I15" s="49"/>
      <c r="J15" s="49"/>
      <c r="K15" s="60">
        <v>184</v>
      </c>
      <c r="L15" s="61" t="s">
        <v>231</v>
      </c>
      <c r="M15" s="69">
        <v>144</v>
      </c>
      <c r="N15" s="69">
        <f t="shared" si="9"/>
        <v>3.6</v>
      </c>
      <c r="O15" s="76">
        <v>176</v>
      </c>
      <c r="P15" s="76">
        <f t="shared" si="10"/>
        <v>4.4</v>
      </c>
      <c r="Q15" s="23"/>
      <c r="R15" s="23">
        <f t="shared" si="11"/>
        <v>0</v>
      </c>
      <c r="S15" s="82"/>
      <c r="T15" s="82"/>
      <c r="U15" s="49"/>
      <c r="V15" s="62">
        <v>24</v>
      </c>
      <c r="W15" s="69">
        <v>21</v>
      </c>
      <c r="X15" s="76">
        <v>24</v>
      </c>
      <c r="Y15" s="23"/>
      <c r="Z15" s="82"/>
      <c r="AA15" s="21">
        <f t="shared" si="0"/>
        <v>504</v>
      </c>
      <c r="AB15" s="22">
        <v>24</v>
      </c>
      <c r="AC15" s="95">
        <f t="shared" si="1"/>
        <v>0</v>
      </c>
      <c r="AD15" s="95">
        <f t="shared" si="2"/>
        <v>0</v>
      </c>
      <c r="AE15" s="95">
        <f t="shared" si="3"/>
        <v>2</v>
      </c>
      <c r="AF15" s="95">
        <f t="shared" si="4"/>
        <v>1</v>
      </c>
      <c r="AG15" s="95">
        <f t="shared" si="5"/>
        <v>0</v>
      </c>
      <c r="AH15" s="95">
        <f t="shared" si="6"/>
        <v>0</v>
      </c>
      <c r="AI15" s="95">
        <f t="shared" si="7"/>
        <v>0</v>
      </c>
      <c r="AJ15" s="95">
        <f t="shared" si="8"/>
        <v>0</v>
      </c>
    </row>
    <row r="16" spans="1:36" ht="9.75" customHeight="1">
      <c r="A16" s="4">
        <v>6</v>
      </c>
      <c r="B16" s="9" t="s">
        <v>378</v>
      </c>
      <c r="C16" s="9" t="s">
        <v>379</v>
      </c>
      <c r="D16" s="9" t="s">
        <v>380</v>
      </c>
      <c r="E16" s="5" t="s">
        <v>19</v>
      </c>
      <c r="F16" s="11" t="s">
        <v>20</v>
      </c>
      <c r="G16" s="32" t="s">
        <v>365</v>
      </c>
      <c r="H16" s="19" t="s">
        <v>377</v>
      </c>
      <c r="I16" s="49"/>
      <c r="J16" s="49"/>
      <c r="K16" s="60">
        <v>152</v>
      </c>
      <c r="L16" s="61" t="s">
        <v>23</v>
      </c>
      <c r="M16" s="69"/>
      <c r="N16" s="69">
        <f t="shared" si="9"/>
        <v>0</v>
      </c>
      <c r="O16" s="76"/>
      <c r="P16" s="76">
        <f t="shared" si="10"/>
        <v>0</v>
      </c>
      <c r="Q16" s="23"/>
      <c r="R16" s="23">
        <f t="shared" si="11"/>
        <v>0</v>
      </c>
      <c r="S16" s="82"/>
      <c r="T16" s="82"/>
      <c r="U16" s="49"/>
      <c r="V16" s="62">
        <v>18</v>
      </c>
      <c r="W16" s="69"/>
      <c r="X16" s="76"/>
      <c r="Y16" s="23"/>
      <c r="Z16" s="82"/>
      <c r="AA16" s="21">
        <f t="shared" si="0"/>
        <v>152</v>
      </c>
      <c r="AB16" s="22">
        <v>18</v>
      </c>
      <c r="AC16" s="95">
        <f t="shared" si="1"/>
        <v>0</v>
      </c>
      <c r="AD16" s="95">
        <f t="shared" si="2"/>
        <v>0</v>
      </c>
      <c r="AE16" s="95">
        <f t="shared" si="3"/>
        <v>0</v>
      </c>
      <c r="AF16" s="95">
        <f t="shared" si="4"/>
        <v>0</v>
      </c>
      <c r="AG16" s="95">
        <f t="shared" si="5"/>
        <v>1</v>
      </c>
      <c r="AH16" s="95">
        <f t="shared" si="6"/>
        <v>0</v>
      </c>
      <c r="AI16" s="95">
        <f t="shared" si="7"/>
        <v>0</v>
      </c>
      <c r="AJ16" s="95">
        <f t="shared" si="8"/>
        <v>0</v>
      </c>
    </row>
    <row r="17" spans="1:36" ht="9.75" customHeight="1">
      <c r="A17" s="99">
        <v>1</v>
      </c>
      <c r="B17" s="100" t="s">
        <v>381</v>
      </c>
      <c r="C17" s="100" t="s">
        <v>382</v>
      </c>
      <c r="D17" s="101"/>
      <c r="E17" s="6" t="s">
        <v>35</v>
      </c>
      <c r="F17" s="11" t="s">
        <v>20</v>
      </c>
      <c r="G17" s="32" t="s">
        <v>365</v>
      </c>
      <c r="H17" s="19" t="s">
        <v>325</v>
      </c>
      <c r="I17" s="47">
        <v>283</v>
      </c>
      <c r="J17" s="48" t="s">
        <v>383</v>
      </c>
      <c r="K17" s="63"/>
      <c r="L17" s="63"/>
      <c r="M17" s="69">
        <v>103</v>
      </c>
      <c r="N17" s="69">
        <f t="shared" si="9"/>
        <v>2.575</v>
      </c>
      <c r="O17" s="76">
        <v>220</v>
      </c>
      <c r="P17" s="76">
        <f t="shared" si="10"/>
        <v>5.5</v>
      </c>
      <c r="Q17" s="23">
        <v>259</v>
      </c>
      <c r="R17" s="23">
        <f t="shared" si="11"/>
        <v>6.475</v>
      </c>
      <c r="S17" s="82"/>
      <c r="T17" s="82"/>
      <c r="U17" s="50">
        <v>30</v>
      </c>
      <c r="V17" s="63"/>
      <c r="W17" s="69">
        <v>24</v>
      </c>
      <c r="X17" s="76">
        <v>30</v>
      </c>
      <c r="Y17" s="23">
        <v>30</v>
      </c>
      <c r="Z17" s="82"/>
      <c r="AA17" s="21">
        <f t="shared" si="0"/>
        <v>865</v>
      </c>
      <c r="AB17" s="22">
        <v>30</v>
      </c>
      <c r="AC17" s="95">
        <f t="shared" si="1"/>
        <v>3</v>
      </c>
      <c r="AD17" s="95">
        <f t="shared" si="2"/>
        <v>0</v>
      </c>
      <c r="AE17" s="95">
        <f t="shared" si="3"/>
        <v>1</v>
      </c>
      <c r="AF17" s="95">
        <f t="shared" si="4"/>
        <v>0</v>
      </c>
      <c r="AG17" s="95">
        <f t="shared" si="5"/>
        <v>0</v>
      </c>
      <c r="AH17" s="95">
        <f t="shared" si="6"/>
        <v>0</v>
      </c>
      <c r="AI17" s="95">
        <f t="shared" si="7"/>
        <v>0</v>
      </c>
      <c r="AJ17" s="95">
        <f t="shared" si="8"/>
        <v>0</v>
      </c>
    </row>
    <row r="18" spans="1:36" ht="9.75" customHeight="1">
      <c r="A18" s="99"/>
      <c r="B18" s="100" t="s">
        <v>590</v>
      </c>
      <c r="C18" s="100" t="s">
        <v>55</v>
      </c>
      <c r="D18" s="101"/>
      <c r="E18" s="6" t="s">
        <v>471</v>
      </c>
      <c r="F18" s="11" t="s">
        <v>20</v>
      </c>
      <c r="G18" s="32" t="s">
        <v>365</v>
      </c>
      <c r="H18" s="19"/>
      <c r="I18" s="47"/>
      <c r="J18" s="48"/>
      <c r="K18" s="63"/>
      <c r="L18" s="63"/>
      <c r="M18" s="69">
        <v>144</v>
      </c>
      <c r="N18" s="69">
        <f t="shared" si="9"/>
        <v>3.6</v>
      </c>
      <c r="O18" s="76"/>
      <c r="P18" s="76"/>
      <c r="Q18" s="23"/>
      <c r="R18" s="23"/>
      <c r="S18" s="82"/>
      <c r="T18" s="82"/>
      <c r="U18" s="50"/>
      <c r="V18" s="63"/>
      <c r="W18" s="69">
        <v>27</v>
      </c>
      <c r="X18" s="76"/>
      <c r="Y18" s="23"/>
      <c r="Z18" s="82"/>
      <c r="AA18" s="21"/>
      <c r="AB18" s="22"/>
      <c r="AC18" s="95">
        <f t="shared" si="1"/>
        <v>0</v>
      </c>
      <c r="AD18" s="95">
        <f t="shared" si="2"/>
        <v>1</v>
      </c>
      <c r="AE18" s="95">
        <f t="shared" si="3"/>
        <v>0</v>
      </c>
      <c r="AF18" s="95">
        <f t="shared" si="4"/>
        <v>0</v>
      </c>
      <c r="AG18" s="95">
        <f t="shared" si="5"/>
        <v>0</v>
      </c>
      <c r="AH18" s="95">
        <f t="shared" si="6"/>
        <v>0</v>
      </c>
      <c r="AI18" s="95">
        <f t="shared" si="7"/>
        <v>0</v>
      </c>
      <c r="AJ18" s="95">
        <f t="shared" si="8"/>
        <v>0</v>
      </c>
    </row>
    <row r="19" spans="1:36" ht="9.75" customHeight="1">
      <c r="A19" s="99"/>
      <c r="B19" s="100" t="s">
        <v>591</v>
      </c>
      <c r="C19" s="100" t="s">
        <v>592</v>
      </c>
      <c r="D19" s="101"/>
      <c r="E19" s="6" t="s">
        <v>471</v>
      </c>
      <c r="F19" s="11" t="s">
        <v>20</v>
      </c>
      <c r="G19" s="32" t="s">
        <v>365</v>
      </c>
      <c r="H19" s="19"/>
      <c r="I19" s="47"/>
      <c r="J19" s="48"/>
      <c r="K19" s="63"/>
      <c r="L19" s="63"/>
      <c r="M19" s="69">
        <v>154</v>
      </c>
      <c r="N19" s="69">
        <f t="shared" si="9"/>
        <v>3.85</v>
      </c>
      <c r="O19" s="76"/>
      <c r="P19" s="76"/>
      <c r="Q19" s="23"/>
      <c r="R19" s="23"/>
      <c r="S19" s="82"/>
      <c r="T19" s="82"/>
      <c r="U19" s="50"/>
      <c r="V19" s="63"/>
      <c r="W19" s="69">
        <v>30</v>
      </c>
      <c r="X19" s="76"/>
      <c r="Y19" s="23"/>
      <c r="Z19" s="82"/>
      <c r="AA19" s="21"/>
      <c r="AB19" s="22"/>
      <c r="AC19" s="95">
        <f t="shared" si="1"/>
        <v>1</v>
      </c>
      <c r="AD19" s="95">
        <f t="shared" si="2"/>
        <v>0</v>
      </c>
      <c r="AE19" s="95">
        <f t="shared" si="3"/>
        <v>0</v>
      </c>
      <c r="AF19" s="95">
        <f t="shared" si="4"/>
        <v>0</v>
      </c>
      <c r="AG19" s="95">
        <f t="shared" si="5"/>
        <v>0</v>
      </c>
      <c r="AH19" s="95">
        <f t="shared" si="6"/>
        <v>0</v>
      </c>
      <c r="AI19" s="95">
        <f t="shared" si="7"/>
        <v>0</v>
      </c>
      <c r="AJ19" s="95">
        <f t="shared" si="8"/>
        <v>0</v>
      </c>
    </row>
    <row r="20" spans="1:36" ht="9.75" customHeight="1">
      <c r="A20" s="99"/>
      <c r="B20" s="100" t="s">
        <v>490</v>
      </c>
      <c r="C20" s="100" t="s">
        <v>491</v>
      </c>
      <c r="D20" s="101"/>
      <c r="E20" s="6" t="s">
        <v>471</v>
      </c>
      <c r="F20" s="11" t="s">
        <v>20</v>
      </c>
      <c r="G20" s="32" t="s">
        <v>365</v>
      </c>
      <c r="H20" s="19"/>
      <c r="I20" s="47"/>
      <c r="J20" s="48"/>
      <c r="K20" s="63"/>
      <c r="L20" s="63"/>
      <c r="M20" s="69"/>
      <c r="N20" s="69">
        <f t="shared" si="9"/>
        <v>0</v>
      </c>
      <c r="O20" s="76"/>
      <c r="P20" s="76">
        <f t="shared" si="10"/>
        <v>0</v>
      </c>
      <c r="Q20" s="23">
        <v>234</v>
      </c>
      <c r="R20" s="23"/>
      <c r="S20" s="82"/>
      <c r="T20" s="82"/>
      <c r="U20" s="50"/>
      <c r="V20" s="63"/>
      <c r="W20" s="69"/>
      <c r="X20" s="76"/>
      <c r="Y20" s="23">
        <v>27</v>
      </c>
      <c r="Z20" s="82"/>
      <c r="AA20" s="21">
        <f t="shared" si="0"/>
        <v>234</v>
      </c>
      <c r="AB20" s="22"/>
      <c r="AC20" s="95">
        <f t="shared" si="1"/>
        <v>0</v>
      </c>
      <c r="AD20" s="95">
        <f t="shared" si="2"/>
        <v>1</v>
      </c>
      <c r="AE20" s="95">
        <f t="shared" si="3"/>
        <v>0</v>
      </c>
      <c r="AF20" s="95">
        <f t="shared" si="4"/>
        <v>0</v>
      </c>
      <c r="AG20" s="95">
        <f t="shared" si="5"/>
        <v>0</v>
      </c>
      <c r="AH20" s="95">
        <f t="shared" si="6"/>
        <v>0</v>
      </c>
      <c r="AI20" s="95">
        <f t="shared" si="7"/>
        <v>0</v>
      </c>
      <c r="AJ20" s="95">
        <f t="shared" si="8"/>
        <v>0</v>
      </c>
    </row>
    <row r="21" spans="1:36" ht="9.75" customHeight="1">
      <c r="A21" s="99">
        <v>2</v>
      </c>
      <c r="B21" s="100" t="s">
        <v>384</v>
      </c>
      <c r="C21" s="100" t="s">
        <v>385</v>
      </c>
      <c r="D21" s="101"/>
      <c r="E21" s="6" t="s">
        <v>35</v>
      </c>
      <c r="F21" s="11" t="s">
        <v>20</v>
      </c>
      <c r="G21" s="32" t="s">
        <v>365</v>
      </c>
      <c r="H21" s="18"/>
      <c r="I21" s="47">
        <v>102</v>
      </c>
      <c r="J21" s="48" t="s">
        <v>49</v>
      </c>
      <c r="K21" s="63"/>
      <c r="L21" s="63"/>
      <c r="M21" s="69"/>
      <c r="N21" s="69">
        <f t="shared" si="9"/>
        <v>0</v>
      </c>
      <c r="O21" s="76"/>
      <c r="P21" s="76">
        <f t="shared" si="10"/>
        <v>0</v>
      </c>
      <c r="Q21" s="23"/>
      <c r="R21" s="23">
        <f t="shared" si="11"/>
        <v>0</v>
      </c>
      <c r="S21" s="82"/>
      <c r="T21" s="82"/>
      <c r="U21" s="50">
        <v>27</v>
      </c>
      <c r="V21" s="63"/>
      <c r="W21" s="69"/>
      <c r="X21" s="76"/>
      <c r="Y21" s="23"/>
      <c r="Z21" s="82"/>
      <c r="AA21" s="21">
        <f t="shared" si="0"/>
        <v>102</v>
      </c>
      <c r="AB21" s="22">
        <v>27</v>
      </c>
      <c r="AC21" s="95">
        <f t="shared" si="1"/>
        <v>0</v>
      </c>
      <c r="AD21" s="95">
        <f t="shared" si="2"/>
        <v>1</v>
      </c>
      <c r="AE21" s="95">
        <f t="shared" si="3"/>
        <v>0</v>
      </c>
      <c r="AF21" s="95">
        <f t="shared" si="4"/>
        <v>0</v>
      </c>
      <c r="AG21" s="95">
        <f t="shared" si="5"/>
        <v>0</v>
      </c>
      <c r="AH21" s="95">
        <f t="shared" si="6"/>
        <v>0</v>
      </c>
      <c r="AI21" s="95">
        <f t="shared" si="7"/>
        <v>0</v>
      </c>
      <c r="AJ21" s="95">
        <f t="shared" si="8"/>
        <v>0</v>
      </c>
    </row>
    <row r="22" spans="1:36" ht="9.75" customHeight="1">
      <c r="A22" s="99"/>
      <c r="B22" s="100" t="s">
        <v>533</v>
      </c>
      <c r="C22" s="100" t="s">
        <v>546</v>
      </c>
      <c r="D22" s="101" t="s">
        <v>507</v>
      </c>
      <c r="E22" s="92" t="s">
        <v>19</v>
      </c>
      <c r="F22" s="89" t="s">
        <v>39</v>
      </c>
      <c r="G22" s="32" t="s">
        <v>365</v>
      </c>
      <c r="H22" s="18" t="s">
        <v>547</v>
      </c>
      <c r="I22" s="47"/>
      <c r="J22" s="48"/>
      <c r="K22" s="63"/>
      <c r="L22" s="63"/>
      <c r="M22" s="69"/>
      <c r="N22" s="69">
        <f t="shared" si="9"/>
        <v>0</v>
      </c>
      <c r="O22" s="76">
        <v>272</v>
      </c>
      <c r="P22" s="76">
        <f t="shared" si="10"/>
        <v>6.8</v>
      </c>
      <c r="Q22" s="23"/>
      <c r="R22" s="23"/>
      <c r="S22" s="82"/>
      <c r="T22" s="82"/>
      <c r="U22" s="50"/>
      <c r="V22" s="63"/>
      <c r="W22" s="69"/>
      <c r="X22" s="76">
        <v>30</v>
      </c>
      <c r="Y22" s="23"/>
      <c r="Z22" s="82"/>
      <c r="AA22" s="21">
        <f t="shared" si="0"/>
        <v>272</v>
      </c>
      <c r="AB22" s="22"/>
      <c r="AC22" s="95">
        <f t="shared" si="1"/>
        <v>1</v>
      </c>
      <c r="AD22" s="95">
        <f t="shared" si="2"/>
        <v>0</v>
      </c>
      <c r="AE22" s="95">
        <f t="shared" si="3"/>
        <v>0</v>
      </c>
      <c r="AF22" s="95">
        <f t="shared" si="4"/>
        <v>0</v>
      </c>
      <c r="AG22" s="95">
        <f t="shared" si="5"/>
        <v>0</v>
      </c>
      <c r="AH22" s="95">
        <f t="shared" si="6"/>
        <v>0</v>
      </c>
      <c r="AI22" s="95">
        <f t="shared" si="7"/>
        <v>0</v>
      </c>
      <c r="AJ22" s="95">
        <f t="shared" si="8"/>
        <v>0</v>
      </c>
    </row>
    <row r="23" spans="1:36" ht="9.75" customHeight="1">
      <c r="A23" s="99"/>
      <c r="B23" s="100" t="s">
        <v>548</v>
      </c>
      <c r="C23" s="100" t="s">
        <v>225</v>
      </c>
      <c r="D23" s="101" t="s">
        <v>507</v>
      </c>
      <c r="E23" s="92" t="s">
        <v>19</v>
      </c>
      <c r="F23" s="89" t="s">
        <v>39</v>
      </c>
      <c r="G23" s="32" t="s">
        <v>365</v>
      </c>
      <c r="H23" s="18"/>
      <c r="I23" s="47"/>
      <c r="J23" s="48"/>
      <c r="K23" s="63"/>
      <c r="L23" s="63"/>
      <c r="M23" s="69"/>
      <c r="N23" s="69">
        <f t="shared" si="9"/>
        <v>0</v>
      </c>
      <c r="O23" s="76">
        <v>83</v>
      </c>
      <c r="P23" s="76">
        <f t="shared" si="10"/>
        <v>2.075</v>
      </c>
      <c r="Q23" s="23"/>
      <c r="R23" s="23"/>
      <c r="S23" s="82"/>
      <c r="T23" s="82"/>
      <c r="U23" s="50"/>
      <c r="V23" s="63"/>
      <c r="W23" s="69"/>
      <c r="X23" s="76">
        <v>27</v>
      </c>
      <c r="Y23" s="23"/>
      <c r="Z23" s="82"/>
      <c r="AA23" s="21">
        <f t="shared" si="0"/>
        <v>83</v>
      </c>
      <c r="AB23" s="22"/>
      <c r="AC23" s="95">
        <f t="shared" si="1"/>
        <v>0</v>
      </c>
      <c r="AD23" s="95">
        <f t="shared" si="2"/>
        <v>1</v>
      </c>
      <c r="AE23" s="95">
        <f t="shared" si="3"/>
        <v>0</v>
      </c>
      <c r="AF23" s="95">
        <f t="shared" si="4"/>
        <v>0</v>
      </c>
      <c r="AG23" s="95">
        <f t="shared" si="5"/>
        <v>0</v>
      </c>
      <c r="AH23" s="95">
        <f t="shared" si="6"/>
        <v>0</v>
      </c>
      <c r="AI23" s="95">
        <f t="shared" si="7"/>
        <v>0</v>
      </c>
      <c r="AJ23" s="95">
        <f t="shared" si="8"/>
        <v>0</v>
      </c>
    </row>
    <row r="24" spans="1:36" ht="9.75" customHeight="1">
      <c r="A24" s="99">
        <v>2</v>
      </c>
      <c r="B24" s="100" t="s">
        <v>386</v>
      </c>
      <c r="C24" s="100" t="s">
        <v>387</v>
      </c>
      <c r="D24" s="101"/>
      <c r="E24" s="6" t="s">
        <v>35</v>
      </c>
      <c r="F24" s="12" t="s">
        <v>39</v>
      </c>
      <c r="G24" s="32" t="s">
        <v>365</v>
      </c>
      <c r="H24" s="19" t="s">
        <v>325</v>
      </c>
      <c r="I24" s="47">
        <v>153</v>
      </c>
      <c r="J24" s="48" t="s">
        <v>370</v>
      </c>
      <c r="K24" s="62">
        <v>83</v>
      </c>
      <c r="L24" s="61" t="s">
        <v>254</v>
      </c>
      <c r="M24" s="69">
        <v>117</v>
      </c>
      <c r="N24" s="69">
        <f t="shared" si="9"/>
        <v>2.925</v>
      </c>
      <c r="O24" s="76">
        <v>151</v>
      </c>
      <c r="P24" s="76">
        <f t="shared" si="10"/>
        <v>3.775</v>
      </c>
      <c r="Q24" s="23">
        <v>188</v>
      </c>
      <c r="R24" s="23">
        <f t="shared" si="11"/>
        <v>4.7</v>
      </c>
      <c r="S24" s="82"/>
      <c r="T24" s="82"/>
      <c r="U24" s="50">
        <v>30</v>
      </c>
      <c r="V24" s="62">
        <v>27</v>
      </c>
      <c r="W24" s="69">
        <v>27</v>
      </c>
      <c r="X24" s="76">
        <v>30</v>
      </c>
      <c r="Y24" s="23">
        <v>30</v>
      </c>
      <c r="Z24" s="82"/>
      <c r="AA24" s="21">
        <f t="shared" si="0"/>
        <v>692</v>
      </c>
      <c r="AB24" s="22">
        <v>57</v>
      </c>
      <c r="AC24" s="95">
        <f t="shared" si="1"/>
        <v>3</v>
      </c>
      <c r="AD24" s="95">
        <f t="shared" si="2"/>
        <v>2</v>
      </c>
      <c r="AE24" s="95">
        <f t="shared" si="3"/>
        <v>0</v>
      </c>
      <c r="AF24" s="95">
        <f t="shared" si="4"/>
        <v>0</v>
      </c>
      <c r="AG24" s="95">
        <f t="shared" si="5"/>
        <v>0</v>
      </c>
      <c r="AH24" s="95">
        <f t="shared" si="6"/>
        <v>0</v>
      </c>
      <c r="AI24" s="95">
        <f t="shared" si="7"/>
        <v>0</v>
      </c>
      <c r="AJ24" s="95">
        <f t="shared" si="8"/>
        <v>0</v>
      </c>
    </row>
    <row r="25" spans="1:36" ht="9.75" customHeight="1">
      <c r="A25" s="99">
        <v>1</v>
      </c>
      <c r="B25" s="100" t="s">
        <v>388</v>
      </c>
      <c r="C25" s="100" t="s">
        <v>389</v>
      </c>
      <c r="D25" s="101"/>
      <c r="E25" s="6" t="s">
        <v>35</v>
      </c>
      <c r="F25" s="12" t="s">
        <v>39</v>
      </c>
      <c r="G25" s="32" t="s">
        <v>365</v>
      </c>
      <c r="H25" s="19" t="s">
        <v>74</v>
      </c>
      <c r="I25" s="49"/>
      <c r="J25" s="49"/>
      <c r="K25" s="60">
        <v>114</v>
      </c>
      <c r="L25" s="61" t="s">
        <v>390</v>
      </c>
      <c r="M25" s="69">
        <v>130</v>
      </c>
      <c r="N25" s="69">
        <f t="shared" si="9"/>
        <v>3.25</v>
      </c>
      <c r="O25" s="76">
        <v>103</v>
      </c>
      <c r="P25" s="76">
        <f t="shared" si="10"/>
        <v>2.575</v>
      </c>
      <c r="Q25" s="23"/>
      <c r="R25" s="23">
        <f t="shared" si="11"/>
        <v>0</v>
      </c>
      <c r="S25" s="82"/>
      <c r="T25" s="82"/>
      <c r="U25" s="49"/>
      <c r="V25" s="62">
        <v>30</v>
      </c>
      <c r="W25" s="69">
        <v>30</v>
      </c>
      <c r="X25" s="76">
        <v>27</v>
      </c>
      <c r="Y25" s="23"/>
      <c r="Z25" s="82"/>
      <c r="AA25" s="21">
        <f t="shared" si="0"/>
        <v>347</v>
      </c>
      <c r="AB25" s="22">
        <v>30</v>
      </c>
      <c r="AC25" s="95">
        <f t="shared" si="1"/>
        <v>2</v>
      </c>
      <c r="AD25" s="95">
        <f t="shared" si="2"/>
        <v>1</v>
      </c>
      <c r="AE25" s="95">
        <f t="shared" si="3"/>
        <v>0</v>
      </c>
      <c r="AF25" s="95">
        <f t="shared" si="4"/>
        <v>0</v>
      </c>
      <c r="AG25" s="95">
        <f t="shared" si="5"/>
        <v>0</v>
      </c>
      <c r="AH25" s="95">
        <f t="shared" si="6"/>
        <v>0</v>
      </c>
      <c r="AI25" s="95">
        <f t="shared" si="7"/>
        <v>0</v>
      </c>
      <c r="AJ25" s="95">
        <f t="shared" si="8"/>
        <v>0</v>
      </c>
    </row>
    <row r="26" spans="1:36" ht="9.75" customHeight="1">
      <c r="A26" s="99"/>
      <c r="B26" s="100" t="s">
        <v>466</v>
      </c>
      <c r="C26" s="100" t="s">
        <v>474</v>
      </c>
      <c r="D26" s="101" t="s">
        <v>475</v>
      </c>
      <c r="E26" s="5" t="s">
        <v>19</v>
      </c>
      <c r="F26" s="12" t="s">
        <v>39</v>
      </c>
      <c r="G26" s="32" t="s">
        <v>365</v>
      </c>
      <c r="H26" s="19"/>
      <c r="I26" s="49"/>
      <c r="J26" s="49"/>
      <c r="K26" s="60"/>
      <c r="L26" s="61"/>
      <c r="M26" s="69"/>
      <c r="N26" s="69">
        <f t="shared" si="9"/>
        <v>0</v>
      </c>
      <c r="O26" s="76"/>
      <c r="P26" s="76">
        <f t="shared" si="10"/>
        <v>0</v>
      </c>
      <c r="Q26" s="23">
        <v>147</v>
      </c>
      <c r="R26" s="23">
        <f t="shared" si="11"/>
        <v>3.675</v>
      </c>
      <c r="S26" s="82"/>
      <c r="T26" s="82"/>
      <c r="U26" s="49"/>
      <c r="V26" s="62"/>
      <c r="W26" s="69"/>
      <c r="X26" s="76"/>
      <c r="Y26" s="23">
        <v>30</v>
      </c>
      <c r="Z26" s="82"/>
      <c r="AA26" s="21">
        <f t="shared" si="0"/>
        <v>147</v>
      </c>
      <c r="AB26" s="22"/>
      <c r="AC26" s="95">
        <f t="shared" si="1"/>
        <v>1</v>
      </c>
      <c r="AD26" s="95">
        <f t="shared" si="2"/>
        <v>0</v>
      </c>
      <c r="AE26" s="95">
        <f t="shared" si="3"/>
        <v>0</v>
      </c>
      <c r="AF26" s="95">
        <f t="shared" si="4"/>
        <v>0</v>
      </c>
      <c r="AG26" s="95">
        <f t="shared" si="5"/>
        <v>0</v>
      </c>
      <c r="AH26" s="95">
        <f t="shared" si="6"/>
        <v>0</v>
      </c>
      <c r="AI26" s="95">
        <f t="shared" si="7"/>
        <v>0</v>
      </c>
      <c r="AJ26" s="95">
        <f t="shared" si="8"/>
        <v>0</v>
      </c>
    </row>
    <row r="27" spans="1:36" ht="9.75" customHeight="1">
      <c r="A27" s="99">
        <v>1</v>
      </c>
      <c r="B27" s="100" t="s">
        <v>227</v>
      </c>
      <c r="C27" s="100" t="s">
        <v>97</v>
      </c>
      <c r="D27" s="100" t="s">
        <v>391</v>
      </c>
      <c r="E27" s="5" t="s">
        <v>19</v>
      </c>
      <c r="F27" s="13" t="s">
        <v>60</v>
      </c>
      <c r="G27" s="32" t="s">
        <v>365</v>
      </c>
      <c r="H27" s="19" t="s">
        <v>221</v>
      </c>
      <c r="I27" s="47">
        <v>346</v>
      </c>
      <c r="J27" s="48" t="s">
        <v>392</v>
      </c>
      <c r="K27" s="60">
        <v>301</v>
      </c>
      <c r="L27" s="61" t="s">
        <v>393</v>
      </c>
      <c r="M27" s="69">
        <v>223</v>
      </c>
      <c r="N27" s="69">
        <f t="shared" si="9"/>
        <v>5.575</v>
      </c>
      <c r="O27" s="76">
        <v>314</v>
      </c>
      <c r="P27" s="76">
        <f t="shared" si="10"/>
        <v>7.85</v>
      </c>
      <c r="Q27" s="23">
        <v>350</v>
      </c>
      <c r="R27" s="23">
        <f t="shared" si="11"/>
        <v>8.75</v>
      </c>
      <c r="S27" s="82"/>
      <c r="T27" s="82"/>
      <c r="U27" s="50">
        <v>30</v>
      </c>
      <c r="V27" s="62">
        <v>30</v>
      </c>
      <c r="W27" s="69">
        <v>30</v>
      </c>
      <c r="X27" s="76">
        <v>30</v>
      </c>
      <c r="Y27" s="23">
        <v>30</v>
      </c>
      <c r="Z27" s="82"/>
      <c r="AA27" s="21">
        <f t="shared" si="0"/>
        <v>1534</v>
      </c>
      <c r="AB27" s="22">
        <v>60</v>
      </c>
      <c r="AC27" s="95">
        <f t="shared" si="1"/>
        <v>5</v>
      </c>
      <c r="AD27" s="95">
        <f t="shared" si="2"/>
        <v>0</v>
      </c>
      <c r="AE27" s="95">
        <f t="shared" si="3"/>
        <v>0</v>
      </c>
      <c r="AF27" s="95">
        <f t="shared" si="4"/>
        <v>0</v>
      </c>
      <c r="AG27" s="95">
        <f t="shared" si="5"/>
        <v>0</v>
      </c>
      <c r="AH27" s="95">
        <f t="shared" si="6"/>
        <v>0</v>
      </c>
      <c r="AI27" s="95">
        <f t="shared" si="7"/>
        <v>0</v>
      </c>
      <c r="AJ27" s="95">
        <f t="shared" si="8"/>
        <v>0</v>
      </c>
    </row>
    <row r="28" spans="1:36" ht="9.75" customHeight="1">
      <c r="A28" s="99">
        <v>2</v>
      </c>
      <c r="B28" s="100" t="s">
        <v>394</v>
      </c>
      <c r="C28" s="100" t="s">
        <v>210</v>
      </c>
      <c r="D28" s="100" t="s">
        <v>395</v>
      </c>
      <c r="E28" s="5" t="s">
        <v>19</v>
      </c>
      <c r="F28" s="13" t="s">
        <v>60</v>
      </c>
      <c r="G28" s="32" t="s">
        <v>365</v>
      </c>
      <c r="H28" s="19" t="s">
        <v>61</v>
      </c>
      <c r="I28" s="47">
        <v>224</v>
      </c>
      <c r="J28" s="48" t="s">
        <v>167</v>
      </c>
      <c r="K28" s="60">
        <v>221</v>
      </c>
      <c r="L28" s="61" t="s">
        <v>342</v>
      </c>
      <c r="M28" s="69">
        <v>193</v>
      </c>
      <c r="N28" s="69">
        <f t="shared" si="9"/>
        <v>4.825</v>
      </c>
      <c r="O28" s="76">
        <v>261</v>
      </c>
      <c r="P28" s="76">
        <f t="shared" si="10"/>
        <v>6.525</v>
      </c>
      <c r="Q28" s="23">
        <v>275</v>
      </c>
      <c r="R28" s="23">
        <f t="shared" si="11"/>
        <v>6.875</v>
      </c>
      <c r="S28" s="82"/>
      <c r="T28" s="82"/>
      <c r="U28" s="50">
        <v>24</v>
      </c>
      <c r="V28" s="62">
        <v>27</v>
      </c>
      <c r="W28" s="69">
        <v>21</v>
      </c>
      <c r="X28" s="76">
        <v>24</v>
      </c>
      <c r="Y28" s="23">
        <v>27</v>
      </c>
      <c r="Z28" s="82"/>
      <c r="AA28" s="21">
        <f t="shared" si="0"/>
        <v>1174</v>
      </c>
      <c r="AB28" s="22">
        <v>51</v>
      </c>
      <c r="AC28" s="95">
        <f t="shared" si="1"/>
        <v>0</v>
      </c>
      <c r="AD28" s="95">
        <f t="shared" si="2"/>
        <v>2</v>
      </c>
      <c r="AE28" s="95">
        <f t="shared" si="3"/>
        <v>2</v>
      </c>
      <c r="AF28" s="95">
        <f t="shared" si="4"/>
        <v>1</v>
      </c>
      <c r="AG28" s="95">
        <f t="shared" si="5"/>
        <v>0</v>
      </c>
      <c r="AH28" s="95">
        <f t="shared" si="6"/>
        <v>0</v>
      </c>
      <c r="AI28" s="95">
        <f t="shared" si="7"/>
        <v>0</v>
      </c>
      <c r="AJ28" s="95">
        <f t="shared" si="8"/>
        <v>0</v>
      </c>
    </row>
    <row r="29" spans="1:36" ht="9.75" customHeight="1">
      <c r="A29" s="99">
        <v>3</v>
      </c>
      <c r="B29" s="100" t="s">
        <v>396</v>
      </c>
      <c r="C29" s="100" t="s">
        <v>397</v>
      </c>
      <c r="D29" s="101"/>
      <c r="E29" s="5" t="s">
        <v>19</v>
      </c>
      <c r="F29" s="13" t="s">
        <v>60</v>
      </c>
      <c r="G29" s="32" t="s">
        <v>365</v>
      </c>
      <c r="H29" s="19" t="s">
        <v>74</v>
      </c>
      <c r="I29" s="47">
        <v>145</v>
      </c>
      <c r="J29" s="48" t="s">
        <v>398</v>
      </c>
      <c r="K29" s="60">
        <v>175</v>
      </c>
      <c r="L29" s="61" t="s">
        <v>276</v>
      </c>
      <c r="M29" s="69">
        <v>121</v>
      </c>
      <c r="N29" s="69">
        <f t="shared" si="9"/>
        <v>3.025</v>
      </c>
      <c r="O29" s="76">
        <v>147</v>
      </c>
      <c r="P29" s="76">
        <f t="shared" si="10"/>
        <v>3.675</v>
      </c>
      <c r="Q29" s="23"/>
      <c r="R29" s="23">
        <f t="shared" si="11"/>
        <v>0</v>
      </c>
      <c r="S29" s="82"/>
      <c r="T29" s="82"/>
      <c r="U29" s="50">
        <v>12</v>
      </c>
      <c r="V29" s="62">
        <v>24</v>
      </c>
      <c r="W29" s="69">
        <v>12</v>
      </c>
      <c r="X29" s="76">
        <v>10</v>
      </c>
      <c r="Y29" s="23"/>
      <c r="Z29" s="82"/>
      <c r="AA29" s="21">
        <f t="shared" si="0"/>
        <v>588</v>
      </c>
      <c r="AB29" s="22">
        <v>36</v>
      </c>
      <c r="AC29" s="95">
        <f t="shared" si="1"/>
        <v>0</v>
      </c>
      <c r="AD29" s="95">
        <f t="shared" si="2"/>
        <v>0</v>
      </c>
      <c r="AE29" s="95">
        <f t="shared" si="3"/>
        <v>1</v>
      </c>
      <c r="AF29" s="95">
        <f t="shared" si="4"/>
        <v>0</v>
      </c>
      <c r="AG29" s="95">
        <f t="shared" si="5"/>
        <v>0</v>
      </c>
      <c r="AH29" s="95">
        <f t="shared" si="6"/>
        <v>0</v>
      </c>
      <c r="AI29" s="95">
        <f t="shared" si="7"/>
        <v>2</v>
      </c>
      <c r="AJ29" s="95">
        <f t="shared" si="8"/>
        <v>1</v>
      </c>
    </row>
    <row r="30" spans="1:36" ht="9.75" customHeight="1">
      <c r="A30" s="99">
        <v>4</v>
      </c>
      <c r="B30" s="100" t="s">
        <v>399</v>
      </c>
      <c r="C30" s="100" t="s">
        <v>400</v>
      </c>
      <c r="D30" s="100" t="s">
        <v>401</v>
      </c>
      <c r="E30" s="5" t="s">
        <v>19</v>
      </c>
      <c r="F30" s="13" t="s">
        <v>60</v>
      </c>
      <c r="G30" s="32" t="s">
        <v>365</v>
      </c>
      <c r="H30" s="19" t="s">
        <v>94</v>
      </c>
      <c r="I30" s="47">
        <v>249</v>
      </c>
      <c r="J30" s="48" t="s">
        <v>331</v>
      </c>
      <c r="K30" s="63"/>
      <c r="L30" s="63"/>
      <c r="M30" s="69"/>
      <c r="N30" s="69">
        <f t="shared" si="9"/>
        <v>0</v>
      </c>
      <c r="O30" s="76"/>
      <c r="P30" s="76">
        <f t="shared" si="10"/>
        <v>0</v>
      </c>
      <c r="Q30" s="23"/>
      <c r="R30" s="23">
        <f t="shared" si="11"/>
        <v>0</v>
      </c>
      <c r="S30" s="82"/>
      <c r="T30" s="82"/>
      <c r="U30" s="50">
        <v>27</v>
      </c>
      <c r="V30" s="63"/>
      <c r="W30" s="69"/>
      <c r="X30" s="76"/>
      <c r="Y30" s="23"/>
      <c r="Z30" s="82"/>
      <c r="AA30" s="21">
        <f t="shared" si="0"/>
        <v>249</v>
      </c>
      <c r="AB30" s="22">
        <v>27</v>
      </c>
      <c r="AC30" s="95">
        <f t="shared" si="1"/>
        <v>0</v>
      </c>
      <c r="AD30" s="95">
        <f t="shared" si="2"/>
        <v>1</v>
      </c>
      <c r="AE30" s="95">
        <f t="shared" si="3"/>
        <v>0</v>
      </c>
      <c r="AF30" s="95">
        <f t="shared" si="4"/>
        <v>0</v>
      </c>
      <c r="AG30" s="95">
        <f t="shared" si="5"/>
        <v>0</v>
      </c>
      <c r="AH30" s="95">
        <f t="shared" si="6"/>
        <v>0</v>
      </c>
      <c r="AI30" s="95">
        <f t="shared" si="7"/>
        <v>0</v>
      </c>
      <c r="AJ30" s="95">
        <f t="shared" si="8"/>
        <v>0</v>
      </c>
    </row>
    <row r="31" spans="1:36" ht="9.75" customHeight="1">
      <c r="A31" s="99"/>
      <c r="B31" s="100" t="s">
        <v>292</v>
      </c>
      <c r="C31" s="100" t="s">
        <v>218</v>
      </c>
      <c r="D31" s="100"/>
      <c r="E31" s="5" t="s">
        <v>19</v>
      </c>
      <c r="F31" s="13" t="s">
        <v>60</v>
      </c>
      <c r="G31" s="32" t="s">
        <v>365</v>
      </c>
      <c r="H31" s="19"/>
      <c r="I31" s="47"/>
      <c r="J31" s="48"/>
      <c r="K31" s="63"/>
      <c r="L31" s="63"/>
      <c r="M31" s="69"/>
      <c r="N31" s="69">
        <f t="shared" si="9"/>
        <v>0</v>
      </c>
      <c r="O31" s="76"/>
      <c r="P31" s="76">
        <f t="shared" si="10"/>
        <v>0</v>
      </c>
      <c r="Q31" s="23">
        <v>241</v>
      </c>
      <c r="R31" s="23">
        <f t="shared" si="11"/>
        <v>6.025</v>
      </c>
      <c r="S31" s="82"/>
      <c r="T31" s="82"/>
      <c r="U31" s="50"/>
      <c r="V31" s="63"/>
      <c r="W31" s="69"/>
      <c r="X31" s="76"/>
      <c r="Y31" s="23">
        <v>24</v>
      </c>
      <c r="Z31" s="82"/>
      <c r="AA31" s="21">
        <f t="shared" si="0"/>
        <v>241</v>
      </c>
      <c r="AB31" s="22"/>
      <c r="AC31" s="95">
        <f t="shared" si="1"/>
        <v>0</v>
      </c>
      <c r="AD31" s="95">
        <f t="shared" si="2"/>
        <v>0</v>
      </c>
      <c r="AE31" s="95">
        <f t="shared" si="3"/>
        <v>1</v>
      </c>
      <c r="AF31" s="95">
        <f t="shared" si="4"/>
        <v>0</v>
      </c>
      <c r="AG31" s="95">
        <f t="shared" si="5"/>
        <v>0</v>
      </c>
      <c r="AH31" s="95">
        <f t="shared" si="6"/>
        <v>0</v>
      </c>
      <c r="AI31" s="95">
        <f t="shared" si="7"/>
        <v>0</v>
      </c>
      <c r="AJ31" s="95">
        <f t="shared" si="8"/>
        <v>0</v>
      </c>
    </row>
    <row r="32" spans="1:36" ht="9.75" customHeight="1">
      <c r="A32" s="99"/>
      <c r="B32" s="100" t="s">
        <v>476</v>
      </c>
      <c r="C32" s="100" t="s">
        <v>477</v>
      </c>
      <c r="D32" s="100"/>
      <c r="E32" s="5" t="s">
        <v>19</v>
      </c>
      <c r="F32" s="13" t="s">
        <v>60</v>
      </c>
      <c r="G32" s="32" t="s">
        <v>365</v>
      </c>
      <c r="H32" s="19"/>
      <c r="I32" s="47"/>
      <c r="J32" s="48"/>
      <c r="K32" s="63"/>
      <c r="L32" s="63"/>
      <c r="M32" s="69"/>
      <c r="N32" s="69">
        <f t="shared" si="9"/>
        <v>0</v>
      </c>
      <c r="O32" s="76"/>
      <c r="P32" s="76">
        <f t="shared" si="10"/>
        <v>0</v>
      </c>
      <c r="Q32" s="23">
        <v>239</v>
      </c>
      <c r="R32" s="23">
        <f t="shared" si="11"/>
        <v>5.975</v>
      </c>
      <c r="S32" s="82"/>
      <c r="T32" s="82"/>
      <c r="U32" s="50"/>
      <c r="V32" s="63"/>
      <c r="W32" s="69"/>
      <c r="X32" s="76"/>
      <c r="Y32" s="23">
        <v>21</v>
      </c>
      <c r="Z32" s="82"/>
      <c r="AA32" s="21">
        <f t="shared" si="0"/>
        <v>239</v>
      </c>
      <c r="AB32" s="22"/>
      <c r="AC32" s="95">
        <f t="shared" si="1"/>
        <v>0</v>
      </c>
      <c r="AD32" s="95">
        <f t="shared" si="2"/>
        <v>0</v>
      </c>
      <c r="AE32" s="95">
        <f t="shared" si="3"/>
        <v>0</v>
      </c>
      <c r="AF32" s="95">
        <f t="shared" si="4"/>
        <v>1</v>
      </c>
      <c r="AG32" s="95">
        <f t="shared" si="5"/>
        <v>0</v>
      </c>
      <c r="AH32" s="95">
        <f t="shared" si="6"/>
        <v>0</v>
      </c>
      <c r="AI32" s="95">
        <f t="shared" si="7"/>
        <v>0</v>
      </c>
      <c r="AJ32" s="95">
        <f t="shared" si="8"/>
        <v>0</v>
      </c>
    </row>
    <row r="33" spans="1:36" ht="9.75" customHeight="1">
      <c r="A33" s="99"/>
      <c r="B33" s="100" t="s">
        <v>323</v>
      </c>
      <c r="C33" s="100" t="s">
        <v>267</v>
      </c>
      <c r="D33" s="100"/>
      <c r="E33" s="5" t="s">
        <v>19</v>
      </c>
      <c r="F33" s="13" t="s">
        <v>60</v>
      </c>
      <c r="G33" s="32" t="s">
        <v>365</v>
      </c>
      <c r="H33" s="19"/>
      <c r="I33" s="47"/>
      <c r="J33" s="48"/>
      <c r="K33" s="63"/>
      <c r="L33" s="63"/>
      <c r="M33" s="69"/>
      <c r="N33" s="69">
        <f t="shared" si="9"/>
        <v>0</v>
      </c>
      <c r="O33" s="76">
        <v>148</v>
      </c>
      <c r="P33" s="76">
        <f t="shared" si="10"/>
        <v>3.7</v>
      </c>
      <c r="Q33" s="23">
        <v>225</v>
      </c>
      <c r="R33" s="23">
        <f t="shared" si="11"/>
        <v>5.625</v>
      </c>
      <c r="S33" s="82"/>
      <c r="T33" s="82"/>
      <c r="U33" s="50"/>
      <c r="V33" s="63"/>
      <c r="W33" s="69"/>
      <c r="X33" s="76">
        <v>12</v>
      </c>
      <c r="Y33" s="23">
        <v>18</v>
      </c>
      <c r="Z33" s="82"/>
      <c r="AA33" s="21">
        <f t="shared" si="0"/>
        <v>373</v>
      </c>
      <c r="AB33" s="22"/>
      <c r="AC33" s="95">
        <f t="shared" si="1"/>
        <v>0</v>
      </c>
      <c r="AD33" s="95">
        <f t="shared" si="2"/>
        <v>0</v>
      </c>
      <c r="AE33" s="95">
        <f t="shared" si="3"/>
        <v>0</v>
      </c>
      <c r="AF33" s="95">
        <f t="shared" si="4"/>
        <v>0</v>
      </c>
      <c r="AG33" s="95">
        <f t="shared" si="5"/>
        <v>1</v>
      </c>
      <c r="AH33" s="95">
        <f t="shared" si="6"/>
        <v>0</v>
      </c>
      <c r="AI33" s="95">
        <f t="shared" si="7"/>
        <v>1</v>
      </c>
      <c r="AJ33" s="95">
        <f t="shared" si="8"/>
        <v>0</v>
      </c>
    </row>
    <row r="34" spans="1:36" ht="9.75" customHeight="1">
      <c r="A34" s="99"/>
      <c r="B34" s="100" t="s">
        <v>593</v>
      </c>
      <c r="C34" s="100" t="s">
        <v>594</v>
      </c>
      <c r="D34" s="100" t="s">
        <v>595</v>
      </c>
      <c r="E34" s="5" t="s">
        <v>19</v>
      </c>
      <c r="F34" s="13" t="s">
        <v>60</v>
      </c>
      <c r="G34" s="32" t="s">
        <v>365</v>
      </c>
      <c r="H34" s="19"/>
      <c r="I34" s="47"/>
      <c r="J34" s="48"/>
      <c r="K34" s="63"/>
      <c r="L34" s="63"/>
      <c r="M34" s="69">
        <v>206</v>
      </c>
      <c r="N34" s="69">
        <f>M34/20/2</f>
        <v>5.15</v>
      </c>
      <c r="O34" s="76"/>
      <c r="P34" s="76"/>
      <c r="Q34" s="23"/>
      <c r="R34" s="23"/>
      <c r="S34" s="82"/>
      <c r="T34" s="82"/>
      <c r="U34" s="50"/>
      <c r="V34" s="63"/>
      <c r="W34" s="69">
        <v>27</v>
      </c>
      <c r="X34" s="76"/>
      <c r="Y34" s="23"/>
      <c r="Z34" s="82"/>
      <c r="AA34" s="21"/>
      <c r="AB34" s="22"/>
      <c r="AC34" s="95">
        <f t="shared" si="1"/>
        <v>0</v>
      </c>
      <c r="AD34" s="95">
        <f t="shared" si="2"/>
        <v>1</v>
      </c>
      <c r="AE34" s="95">
        <f t="shared" si="3"/>
        <v>0</v>
      </c>
      <c r="AF34" s="95">
        <f t="shared" si="4"/>
        <v>0</v>
      </c>
      <c r="AG34" s="95">
        <f t="shared" si="5"/>
        <v>0</v>
      </c>
      <c r="AH34" s="95">
        <f t="shared" si="6"/>
        <v>0</v>
      </c>
      <c r="AI34" s="95">
        <f t="shared" si="7"/>
        <v>0</v>
      </c>
      <c r="AJ34" s="95">
        <f t="shared" si="8"/>
        <v>0</v>
      </c>
    </row>
    <row r="35" spans="1:36" ht="9.75" customHeight="1">
      <c r="A35" s="99"/>
      <c r="B35" s="100" t="s">
        <v>580</v>
      </c>
      <c r="C35" s="100" t="s">
        <v>292</v>
      </c>
      <c r="D35" s="100" t="s">
        <v>600</v>
      </c>
      <c r="E35" s="5" t="s">
        <v>19</v>
      </c>
      <c r="F35" s="13" t="s">
        <v>60</v>
      </c>
      <c r="G35" s="32" t="s">
        <v>365</v>
      </c>
      <c r="H35" s="19"/>
      <c r="I35" s="47"/>
      <c r="J35" s="48"/>
      <c r="K35" s="63"/>
      <c r="L35" s="63"/>
      <c r="M35" s="69">
        <v>104</v>
      </c>
      <c r="N35" s="69">
        <f>M35/20/2</f>
        <v>2.6</v>
      </c>
      <c r="O35" s="76"/>
      <c r="P35" s="76"/>
      <c r="Q35" s="23"/>
      <c r="R35" s="23"/>
      <c r="S35" s="82"/>
      <c r="T35" s="82"/>
      <c r="U35" s="50"/>
      <c r="V35" s="63"/>
      <c r="W35" s="69">
        <v>10</v>
      </c>
      <c r="X35" s="76"/>
      <c r="Y35" s="23"/>
      <c r="Z35" s="82"/>
      <c r="AA35" s="21"/>
      <c r="AB35" s="22"/>
      <c r="AC35" s="95">
        <f t="shared" si="1"/>
        <v>0</v>
      </c>
      <c r="AD35" s="95">
        <f t="shared" si="2"/>
        <v>0</v>
      </c>
      <c r="AE35" s="95">
        <f t="shared" si="3"/>
        <v>0</v>
      </c>
      <c r="AF35" s="95">
        <f t="shared" si="4"/>
        <v>0</v>
      </c>
      <c r="AG35" s="95">
        <f t="shared" si="5"/>
        <v>0</v>
      </c>
      <c r="AH35" s="95">
        <f t="shared" si="6"/>
        <v>0</v>
      </c>
      <c r="AI35" s="95">
        <f t="shared" si="7"/>
        <v>0</v>
      </c>
      <c r="AJ35" s="95">
        <f t="shared" si="8"/>
        <v>1</v>
      </c>
    </row>
    <row r="36" spans="1:36" ht="9.75" customHeight="1">
      <c r="A36" s="99"/>
      <c r="B36" s="100" t="s">
        <v>580</v>
      </c>
      <c r="C36" s="100" t="s">
        <v>598</v>
      </c>
      <c r="D36" s="100" t="s">
        <v>599</v>
      </c>
      <c r="E36" s="5" t="s">
        <v>19</v>
      </c>
      <c r="F36" s="13" t="s">
        <v>60</v>
      </c>
      <c r="G36" s="32" t="s">
        <v>365</v>
      </c>
      <c r="H36" s="19"/>
      <c r="I36" s="47"/>
      <c r="J36" s="48"/>
      <c r="K36" s="63"/>
      <c r="L36" s="63"/>
      <c r="M36" s="69">
        <v>170</v>
      </c>
      <c r="N36" s="69">
        <f t="shared" si="9"/>
        <v>4.25</v>
      </c>
      <c r="O36" s="76"/>
      <c r="P36" s="76"/>
      <c r="Q36" s="23"/>
      <c r="R36" s="23"/>
      <c r="S36" s="82"/>
      <c r="T36" s="82"/>
      <c r="U36" s="50"/>
      <c r="V36" s="63"/>
      <c r="W36" s="69">
        <v>15</v>
      </c>
      <c r="X36" s="76"/>
      <c r="Y36" s="23"/>
      <c r="Z36" s="82"/>
      <c r="AA36" s="21"/>
      <c r="AB36" s="22"/>
      <c r="AC36" s="95">
        <f t="shared" si="1"/>
        <v>0</v>
      </c>
      <c r="AD36" s="95">
        <f t="shared" si="2"/>
        <v>0</v>
      </c>
      <c r="AE36" s="95">
        <f t="shared" si="3"/>
        <v>0</v>
      </c>
      <c r="AF36" s="95">
        <f t="shared" si="4"/>
        <v>0</v>
      </c>
      <c r="AG36" s="95">
        <f t="shared" si="5"/>
        <v>0</v>
      </c>
      <c r="AH36" s="95">
        <f t="shared" si="6"/>
        <v>1</v>
      </c>
      <c r="AI36" s="95">
        <f t="shared" si="7"/>
        <v>0</v>
      </c>
      <c r="AJ36" s="95">
        <f t="shared" si="8"/>
        <v>0</v>
      </c>
    </row>
    <row r="37" spans="1:36" ht="9.75" customHeight="1">
      <c r="A37" s="99"/>
      <c r="B37" s="100" t="s">
        <v>572</v>
      </c>
      <c r="C37" s="100" t="s">
        <v>31</v>
      </c>
      <c r="D37" s="100" t="s">
        <v>596</v>
      </c>
      <c r="E37" s="5" t="s">
        <v>19</v>
      </c>
      <c r="F37" s="13" t="s">
        <v>60</v>
      </c>
      <c r="G37" s="32" t="s">
        <v>365</v>
      </c>
      <c r="H37" s="19"/>
      <c r="I37" s="47"/>
      <c r="J37" s="48"/>
      <c r="K37" s="63"/>
      <c r="L37" s="63"/>
      <c r="M37" s="69">
        <v>195</v>
      </c>
      <c r="N37" s="69">
        <f t="shared" si="9"/>
        <v>4.875</v>
      </c>
      <c r="O37" s="76"/>
      <c r="P37" s="76"/>
      <c r="Q37" s="23"/>
      <c r="R37" s="23"/>
      <c r="S37" s="82"/>
      <c r="T37" s="82"/>
      <c r="U37" s="50"/>
      <c r="V37" s="63"/>
      <c r="W37" s="69">
        <v>24</v>
      </c>
      <c r="X37" s="76"/>
      <c r="Y37" s="23"/>
      <c r="Z37" s="82"/>
      <c r="AA37" s="21"/>
      <c r="AB37" s="22"/>
      <c r="AC37" s="95">
        <f t="shared" si="1"/>
        <v>0</v>
      </c>
      <c r="AD37" s="95">
        <f t="shared" si="2"/>
        <v>0</v>
      </c>
      <c r="AE37" s="95">
        <f t="shared" si="3"/>
        <v>1</v>
      </c>
      <c r="AF37" s="95">
        <f t="shared" si="4"/>
        <v>0</v>
      </c>
      <c r="AG37" s="95">
        <f t="shared" si="5"/>
        <v>0</v>
      </c>
      <c r="AH37" s="95">
        <f t="shared" si="6"/>
        <v>0</v>
      </c>
      <c r="AI37" s="95">
        <f t="shared" si="7"/>
        <v>0</v>
      </c>
      <c r="AJ37" s="95">
        <f t="shared" si="8"/>
        <v>0</v>
      </c>
    </row>
    <row r="38" spans="1:36" ht="9.75" customHeight="1">
      <c r="A38" s="99"/>
      <c r="B38" s="100" t="s">
        <v>589</v>
      </c>
      <c r="C38" s="100" t="s">
        <v>328</v>
      </c>
      <c r="D38" s="100" t="s">
        <v>597</v>
      </c>
      <c r="E38" s="5" t="s">
        <v>19</v>
      </c>
      <c r="F38" s="13" t="s">
        <v>60</v>
      </c>
      <c r="G38" s="32" t="s">
        <v>365</v>
      </c>
      <c r="H38" s="19"/>
      <c r="I38" s="47"/>
      <c r="J38" s="48"/>
      <c r="K38" s="63"/>
      <c r="L38" s="63"/>
      <c r="M38" s="69">
        <v>177</v>
      </c>
      <c r="N38" s="69">
        <f t="shared" si="9"/>
        <v>4.425</v>
      </c>
      <c r="O38" s="76"/>
      <c r="P38" s="76"/>
      <c r="Q38" s="23"/>
      <c r="R38" s="23"/>
      <c r="S38" s="82"/>
      <c r="T38" s="82"/>
      <c r="U38" s="50"/>
      <c r="V38" s="63"/>
      <c r="W38" s="69">
        <v>18</v>
      </c>
      <c r="X38" s="76"/>
      <c r="Y38" s="23"/>
      <c r="Z38" s="82"/>
      <c r="AA38" s="21"/>
      <c r="AB38" s="22"/>
      <c r="AC38" s="95">
        <f t="shared" si="1"/>
        <v>0</v>
      </c>
      <c r="AD38" s="95">
        <f t="shared" si="2"/>
        <v>0</v>
      </c>
      <c r="AE38" s="95">
        <f t="shared" si="3"/>
        <v>0</v>
      </c>
      <c r="AF38" s="95">
        <f t="shared" si="4"/>
        <v>0</v>
      </c>
      <c r="AG38" s="95">
        <f t="shared" si="5"/>
        <v>1</v>
      </c>
      <c r="AH38" s="95">
        <f t="shared" si="6"/>
        <v>0</v>
      </c>
      <c r="AI38" s="95">
        <f t="shared" si="7"/>
        <v>0</v>
      </c>
      <c r="AJ38" s="95">
        <f t="shared" si="8"/>
        <v>0</v>
      </c>
    </row>
    <row r="39" spans="1:36" ht="9.75" customHeight="1">
      <c r="A39" s="99"/>
      <c r="B39" s="100" t="s">
        <v>476</v>
      </c>
      <c r="C39" s="100" t="s">
        <v>477</v>
      </c>
      <c r="D39" s="100" t="s">
        <v>553</v>
      </c>
      <c r="E39" s="5" t="s">
        <v>19</v>
      </c>
      <c r="F39" s="13" t="s">
        <v>60</v>
      </c>
      <c r="G39" s="32" t="s">
        <v>365</v>
      </c>
      <c r="H39" s="19"/>
      <c r="I39" s="47"/>
      <c r="J39" s="48"/>
      <c r="K39" s="63"/>
      <c r="L39" s="63"/>
      <c r="M39" s="69"/>
      <c r="N39" s="69">
        <f t="shared" si="9"/>
        <v>0</v>
      </c>
      <c r="O39" s="76">
        <v>183</v>
      </c>
      <c r="P39" s="76">
        <f>O33/20/2</f>
        <v>3.7</v>
      </c>
      <c r="Q39" s="23"/>
      <c r="R39" s="23"/>
      <c r="S39" s="82"/>
      <c r="T39" s="82"/>
      <c r="U39" s="50"/>
      <c r="V39" s="63"/>
      <c r="W39" s="69"/>
      <c r="X39" s="76">
        <v>18</v>
      </c>
      <c r="Y39" s="23"/>
      <c r="Z39" s="82"/>
      <c r="AA39" s="21">
        <f t="shared" si="0"/>
        <v>183</v>
      </c>
      <c r="AB39" s="22"/>
      <c r="AC39" s="95">
        <f t="shared" si="1"/>
        <v>0</v>
      </c>
      <c r="AD39" s="95">
        <f t="shared" si="2"/>
        <v>0</v>
      </c>
      <c r="AE39" s="95">
        <f t="shared" si="3"/>
        <v>0</v>
      </c>
      <c r="AF39" s="95">
        <f t="shared" si="4"/>
        <v>0</v>
      </c>
      <c r="AG39" s="95">
        <f t="shared" si="5"/>
        <v>1</v>
      </c>
      <c r="AH39" s="95">
        <f t="shared" si="6"/>
        <v>0</v>
      </c>
      <c r="AI39" s="95">
        <f t="shared" si="7"/>
        <v>0</v>
      </c>
      <c r="AJ39" s="95">
        <f t="shared" si="8"/>
        <v>0</v>
      </c>
    </row>
    <row r="40" spans="1:36" ht="9.75" customHeight="1">
      <c r="A40" s="99"/>
      <c r="B40" s="100" t="s">
        <v>549</v>
      </c>
      <c r="C40" s="100" t="s">
        <v>550</v>
      </c>
      <c r="D40" s="100" t="s">
        <v>551</v>
      </c>
      <c r="E40" s="5" t="s">
        <v>19</v>
      </c>
      <c r="F40" s="13" t="s">
        <v>60</v>
      </c>
      <c r="G40" s="32" t="s">
        <v>365</v>
      </c>
      <c r="H40" s="19" t="s">
        <v>552</v>
      </c>
      <c r="I40" s="47"/>
      <c r="J40" s="48"/>
      <c r="K40" s="63"/>
      <c r="L40" s="63"/>
      <c r="M40" s="69"/>
      <c r="N40" s="69">
        <f t="shared" si="9"/>
        <v>0</v>
      </c>
      <c r="O40" s="76">
        <v>271</v>
      </c>
      <c r="P40" s="76">
        <f t="shared" si="10"/>
        <v>6.775</v>
      </c>
      <c r="Q40" s="23"/>
      <c r="R40" s="23"/>
      <c r="S40" s="82"/>
      <c r="T40" s="82"/>
      <c r="U40" s="50"/>
      <c r="V40" s="63"/>
      <c r="W40" s="69"/>
      <c r="X40" s="76">
        <v>27</v>
      </c>
      <c r="Y40" s="23"/>
      <c r="Z40" s="82"/>
      <c r="AA40" s="21">
        <f t="shared" si="0"/>
        <v>271</v>
      </c>
      <c r="AB40" s="22"/>
      <c r="AC40" s="95">
        <f t="shared" si="1"/>
        <v>0</v>
      </c>
      <c r="AD40" s="95">
        <f t="shared" si="2"/>
        <v>1</v>
      </c>
      <c r="AE40" s="95">
        <f t="shared" si="3"/>
        <v>0</v>
      </c>
      <c r="AF40" s="95">
        <f t="shared" si="4"/>
        <v>0</v>
      </c>
      <c r="AG40" s="95">
        <f t="shared" si="5"/>
        <v>0</v>
      </c>
      <c r="AH40" s="95">
        <f t="shared" si="6"/>
        <v>0</v>
      </c>
      <c r="AI40" s="95">
        <f t="shared" si="7"/>
        <v>0</v>
      </c>
      <c r="AJ40" s="95">
        <f t="shared" si="8"/>
        <v>0</v>
      </c>
    </row>
    <row r="41" spans="1:36" ht="9.75" customHeight="1">
      <c r="A41" s="99"/>
      <c r="B41" s="100" t="s">
        <v>292</v>
      </c>
      <c r="C41" s="100" t="s">
        <v>66</v>
      </c>
      <c r="D41" s="100"/>
      <c r="E41" s="5" t="s">
        <v>19</v>
      </c>
      <c r="F41" s="13" t="s">
        <v>60</v>
      </c>
      <c r="G41" s="32" t="s">
        <v>365</v>
      </c>
      <c r="H41" s="19"/>
      <c r="I41" s="47"/>
      <c r="J41" s="48"/>
      <c r="K41" s="63"/>
      <c r="L41" s="63"/>
      <c r="M41" s="69"/>
      <c r="N41" s="69">
        <f t="shared" si="9"/>
        <v>0</v>
      </c>
      <c r="O41" s="76"/>
      <c r="P41" s="76">
        <f t="shared" si="10"/>
        <v>0</v>
      </c>
      <c r="Q41" s="23">
        <v>166</v>
      </c>
      <c r="R41" s="23">
        <f t="shared" si="11"/>
        <v>4.15</v>
      </c>
      <c r="S41" s="82"/>
      <c r="T41" s="82"/>
      <c r="U41" s="50"/>
      <c r="V41" s="63"/>
      <c r="W41" s="69"/>
      <c r="X41" s="76"/>
      <c r="Y41" s="23">
        <v>15</v>
      </c>
      <c r="Z41" s="82"/>
      <c r="AA41" s="21">
        <f t="shared" si="0"/>
        <v>166</v>
      </c>
      <c r="AB41" s="22"/>
      <c r="AC41" s="95">
        <f t="shared" si="1"/>
        <v>0</v>
      </c>
      <c r="AD41" s="95">
        <f t="shared" si="2"/>
        <v>0</v>
      </c>
      <c r="AE41" s="95">
        <f t="shared" si="3"/>
        <v>0</v>
      </c>
      <c r="AF41" s="95">
        <f t="shared" si="4"/>
        <v>0</v>
      </c>
      <c r="AG41" s="95">
        <f t="shared" si="5"/>
        <v>0</v>
      </c>
      <c r="AH41" s="95">
        <f t="shared" si="6"/>
        <v>1</v>
      </c>
      <c r="AI41" s="95">
        <f t="shared" si="7"/>
        <v>0</v>
      </c>
      <c r="AJ41" s="95">
        <f t="shared" si="8"/>
        <v>0</v>
      </c>
    </row>
    <row r="42" spans="1:36" ht="9.75" customHeight="1">
      <c r="A42" s="99"/>
      <c r="B42" s="100" t="s">
        <v>478</v>
      </c>
      <c r="C42" s="100" t="s">
        <v>479</v>
      </c>
      <c r="D42" s="100"/>
      <c r="E42" s="5" t="s">
        <v>19</v>
      </c>
      <c r="F42" s="13" t="s">
        <v>60</v>
      </c>
      <c r="G42" s="32" t="s">
        <v>365</v>
      </c>
      <c r="H42" s="19"/>
      <c r="I42" s="47"/>
      <c r="J42" s="48"/>
      <c r="K42" s="63"/>
      <c r="L42" s="63"/>
      <c r="M42" s="69"/>
      <c r="N42" s="69">
        <f t="shared" si="9"/>
        <v>0</v>
      </c>
      <c r="O42" s="76"/>
      <c r="P42" s="76">
        <f t="shared" si="10"/>
        <v>0</v>
      </c>
      <c r="Q42" s="23">
        <v>157</v>
      </c>
      <c r="R42" s="23">
        <f t="shared" si="11"/>
        <v>3.925</v>
      </c>
      <c r="S42" s="82"/>
      <c r="T42" s="82"/>
      <c r="U42" s="50"/>
      <c r="V42" s="63"/>
      <c r="W42" s="69"/>
      <c r="X42" s="76"/>
      <c r="Y42" s="23">
        <v>12</v>
      </c>
      <c r="Z42" s="82"/>
      <c r="AA42" s="21">
        <f t="shared" si="0"/>
        <v>157</v>
      </c>
      <c r="AB42" s="22"/>
      <c r="AC42" s="95">
        <f t="shared" si="1"/>
        <v>0</v>
      </c>
      <c r="AD42" s="95">
        <f t="shared" si="2"/>
        <v>0</v>
      </c>
      <c r="AE42" s="95">
        <f t="shared" si="3"/>
        <v>0</v>
      </c>
      <c r="AF42" s="95">
        <f t="shared" si="4"/>
        <v>0</v>
      </c>
      <c r="AG42" s="95">
        <f t="shared" si="5"/>
        <v>0</v>
      </c>
      <c r="AH42" s="95">
        <f t="shared" si="6"/>
        <v>0</v>
      </c>
      <c r="AI42" s="95">
        <f t="shared" si="7"/>
        <v>1</v>
      </c>
      <c r="AJ42" s="95">
        <f t="shared" si="8"/>
        <v>0</v>
      </c>
    </row>
    <row r="43" spans="1:36" ht="9.75" customHeight="1">
      <c r="A43" s="99">
        <v>5</v>
      </c>
      <c r="B43" s="100" t="s">
        <v>402</v>
      </c>
      <c r="C43" s="100" t="s">
        <v>69</v>
      </c>
      <c r="D43" s="101"/>
      <c r="E43" s="5" t="s">
        <v>19</v>
      </c>
      <c r="F43" s="13" t="s">
        <v>60</v>
      </c>
      <c r="G43" s="32" t="s">
        <v>365</v>
      </c>
      <c r="H43" s="18"/>
      <c r="I43" s="47">
        <v>205</v>
      </c>
      <c r="J43" s="48" t="s">
        <v>357</v>
      </c>
      <c r="K43" s="63"/>
      <c r="L43" s="63"/>
      <c r="M43" s="69"/>
      <c r="N43" s="69">
        <f t="shared" si="9"/>
        <v>0</v>
      </c>
      <c r="O43" s="76"/>
      <c r="P43" s="76">
        <f t="shared" si="10"/>
        <v>0</v>
      </c>
      <c r="Q43" s="23"/>
      <c r="R43" s="23">
        <f t="shared" si="11"/>
        <v>0</v>
      </c>
      <c r="S43" s="82"/>
      <c r="T43" s="82"/>
      <c r="U43" s="50">
        <v>21</v>
      </c>
      <c r="V43" s="63"/>
      <c r="W43" s="69"/>
      <c r="X43" s="76"/>
      <c r="Y43" s="23"/>
      <c r="Z43" s="82"/>
      <c r="AA43" s="21">
        <f t="shared" si="0"/>
        <v>205</v>
      </c>
      <c r="AB43" s="22">
        <v>21</v>
      </c>
      <c r="AC43" s="95">
        <f t="shared" si="1"/>
        <v>0</v>
      </c>
      <c r="AD43" s="95">
        <f t="shared" si="2"/>
        <v>0</v>
      </c>
      <c r="AE43" s="95">
        <f t="shared" si="3"/>
        <v>0</v>
      </c>
      <c r="AF43" s="95">
        <f t="shared" si="4"/>
        <v>1</v>
      </c>
      <c r="AG43" s="95">
        <f t="shared" si="5"/>
        <v>0</v>
      </c>
      <c r="AH43" s="95">
        <f t="shared" si="6"/>
        <v>0</v>
      </c>
      <c r="AI43" s="95">
        <f t="shared" si="7"/>
        <v>0</v>
      </c>
      <c r="AJ43" s="95">
        <f t="shared" si="8"/>
        <v>0</v>
      </c>
    </row>
    <row r="44" spans="1:36" ht="9.75" customHeight="1">
      <c r="A44" s="99">
        <v>6</v>
      </c>
      <c r="B44" s="100" t="s">
        <v>153</v>
      </c>
      <c r="C44" s="100" t="s">
        <v>69</v>
      </c>
      <c r="D44" s="100" t="s">
        <v>403</v>
      </c>
      <c r="E44" s="5" t="s">
        <v>19</v>
      </c>
      <c r="F44" s="13" t="s">
        <v>60</v>
      </c>
      <c r="G44" s="32" t="s">
        <v>365</v>
      </c>
      <c r="H44" s="19" t="s">
        <v>189</v>
      </c>
      <c r="I44" s="49"/>
      <c r="J44" s="49"/>
      <c r="K44" s="60">
        <v>146</v>
      </c>
      <c r="L44" s="61" t="s">
        <v>404</v>
      </c>
      <c r="M44" s="69"/>
      <c r="N44" s="69">
        <f t="shared" si="9"/>
        <v>0</v>
      </c>
      <c r="O44" s="76">
        <v>221</v>
      </c>
      <c r="P44" s="76">
        <f t="shared" si="10"/>
        <v>5.525</v>
      </c>
      <c r="Q44" s="23"/>
      <c r="R44" s="23">
        <f t="shared" si="11"/>
        <v>0</v>
      </c>
      <c r="S44" s="82"/>
      <c r="T44" s="82"/>
      <c r="U44" s="49"/>
      <c r="V44" s="62">
        <v>21</v>
      </c>
      <c r="W44" s="69"/>
      <c r="X44" s="76">
        <v>24</v>
      </c>
      <c r="Y44" s="23"/>
      <c r="Z44" s="82"/>
      <c r="AA44" s="21">
        <f t="shared" si="0"/>
        <v>367</v>
      </c>
      <c r="AB44" s="22">
        <v>21</v>
      </c>
      <c r="AC44" s="95">
        <f t="shared" si="1"/>
        <v>0</v>
      </c>
      <c r="AD44" s="95">
        <f t="shared" si="2"/>
        <v>0</v>
      </c>
      <c r="AE44" s="95">
        <f t="shared" si="3"/>
        <v>1</v>
      </c>
      <c r="AF44" s="95">
        <f t="shared" si="4"/>
        <v>1</v>
      </c>
      <c r="AG44" s="95">
        <f t="shared" si="5"/>
        <v>0</v>
      </c>
      <c r="AH44" s="95">
        <f t="shared" si="6"/>
        <v>0</v>
      </c>
      <c r="AI44" s="95">
        <f t="shared" si="7"/>
        <v>0</v>
      </c>
      <c r="AJ44" s="95">
        <f t="shared" si="8"/>
        <v>0</v>
      </c>
    </row>
    <row r="45" spans="1:36" ht="9.75" customHeight="1">
      <c r="A45" s="4">
        <v>7</v>
      </c>
      <c r="B45" s="9" t="s">
        <v>405</v>
      </c>
      <c r="C45" s="9" t="s">
        <v>406</v>
      </c>
      <c r="D45" s="10"/>
      <c r="E45" s="5" t="s">
        <v>19</v>
      </c>
      <c r="F45" s="13" t="s">
        <v>60</v>
      </c>
      <c r="G45" s="32" t="s">
        <v>365</v>
      </c>
      <c r="H45" s="19" t="s">
        <v>136</v>
      </c>
      <c r="I45" s="47">
        <v>199</v>
      </c>
      <c r="J45" s="48" t="s">
        <v>407</v>
      </c>
      <c r="K45" s="63"/>
      <c r="L45" s="63"/>
      <c r="M45" s="69"/>
      <c r="N45" s="69">
        <f t="shared" si="9"/>
        <v>0</v>
      </c>
      <c r="O45" s="76"/>
      <c r="P45" s="76">
        <f t="shared" si="10"/>
        <v>0</v>
      </c>
      <c r="Q45" s="23"/>
      <c r="R45" s="23">
        <f t="shared" si="11"/>
        <v>0</v>
      </c>
      <c r="S45" s="82"/>
      <c r="T45" s="82"/>
      <c r="U45" s="50">
        <v>18</v>
      </c>
      <c r="V45" s="63"/>
      <c r="W45" s="69"/>
      <c r="X45" s="76"/>
      <c r="Y45" s="23"/>
      <c r="Z45" s="82"/>
      <c r="AA45" s="21">
        <f t="shared" si="0"/>
        <v>199</v>
      </c>
      <c r="AB45" s="22">
        <v>18</v>
      </c>
      <c r="AC45" s="95">
        <f t="shared" si="1"/>
        <v>0</v>
      </c>
      <c r="AD45" s="95">
        <f t="shared" si="2"/>
        <v>0</v>
      </c>
      <c r="AE45" s="95">
        <f t="shared" si="3"/>
        <v>0</v>
      </c>
      <c r="AF45" s="95">
        <f t="shared" si="4"/>
        <v>0</v>
      </c>
      <c r="AG45" s="95">
        <f t="shared" si="5"/>
        <v>1</v>
      </c>
      <c r="AH45" s="95">
        <f t="shared" si="6"/>
        <v>0</v>
      </c>
      <c r="AI45" s="95">
        <f t="shared" si="7"/>
        <v>0</v>
      </c>
      <c r="AJ45" s="95">
        <f t="shared" si="8"/>
        <v>0</v>
      </c>
    </row>
    <row r="46" spans="1:36" ht="9.75" customHeight="1">
      <c r="A46" s="4">
        <v>8</v>
      </c>
      <c r="B46" s="9" t="s">
        <v>408</v>
      </c>
      <c r="C46" s="9" t="s">
        <v>101</v>
      </c>
      <c r="D46" s="9" t="s">
        <v>409</v>
      </c>
      <c r="E46" s="5" t="s">
        <v>19</v>
      </c>
      <c r="F46" s="13" t="s">
        <v>60</v>
      </c>
      <c r="G46" s="32" t="s">
        <v>365</v>
      </c>
      <c r="H46" s="19" t="s">
        <v>377</v>
      </c>
      <c r="I46" s="49"/>
      <c r="J46" s="49"/>
      <c r="K46" s="60">
        <v>137</v>
      </c>
      <c r="L46" s="61" t="s">
        <v>70</v>
      </c>
      <c r="M46" s="69"/>
      <c r="N46" s="69">
        <f t="shared" si="9"/>
        <v>0</v>
      </c>
      <c r="O46" s="76"/>
      <c r="P46" s="76">
        <f t="shared" si="10"/>
        <v>0</v>
      </c>
      <c r="Q46" s="23"/>
      <c r="R46" s="23">
        <f t="shared" si="11"/>
        <v>0</v>
      </c>
      <c r="S46" s="82"/>
      <c r="T46" s="82"/>
      <c r="U46" s="49"/>
      <c r="V46" s="62">
        <v>18</v>
      </c>
      <c r="W46" s="69"/>
      <c r="X46" s="76"/>
      <c r="Y46" s="23"/>
      <c r="Z46" s="82"/>
      <c r="AA46" s="21">
        <f t="shared" si="0"/>
        <v>137</v>
      </c>
      <c r="AB46" s="22">
        <v>18</v>
      </c>
      <c r="AC46" s="95">
        <f t="shared" si="1"/>
        <v>0</v>
      </c>
      <c r="AD46" s="95">
        <f t="shared" si="2"/>
        <v>0</v>
      </c>
      <c r="AE46" s="95">
        <f t="shared" si="3"/>
        <v>0</v>
      </c>
      <c r="AF46" s="95">
        <f t="shared" si="4"/>
        <v>0</v>
      </c>
      <c r="AG46" s="95">
        <f t="shared" si="5"/>
        <v>1</v>
      </c>
      <c r="AH46" s="95">
        <f t="shared" si="6"/>
        <v>0</v>
      </c>
      <c r="AI46" s="95">
        <f t="shared" si="7"/>
        <v>0</v>
      </c>
      <c r="AJ46" s="95">
        <f t="shared" si="8"/>
        <v>0</v>
      </c>
    </row>
    <row r="47" spans="1:36" ht="9.75" customHeight="1">
      <c r="A47" s="4">
        <v>9</v>
      </c>
      <c r="B47" s="9" t="s">
        <v>410</v>
      </c>
      <c r="C47" s="9" t="s">
        <v>411</v>
      </c>
      <c r="D47" s="9" t="s">
        <v>412</v>
      </c>
      <c r="E47" s="5" t="s">
        <v>19</v>
      </c>
      <c r="F47" s="13" t="s">
        <v>60</v>
      </c>
      <c r="G47" s="32" t="s">
        <v>365</v>
      </c>
      <c r="H47" s="19" t="s">
        <v>221</v>
      </c>
      <c r="I47" s="47">
        <v>120</v>
      </c>
      <c r="J47" s="50">
        <v>3</v>
      </c>
      <c r="K47" s="62">
        <v>96</v>
      </c>
      <c r="L47" s="61" t="s">
        <v>413</v>
      </c>
      <c r="M47" s="69">
        <v>104</v>
      </c>
      <c r="N47" s="69">
        <f t="shared" si="9"/>
        <v>2.6</v>
      </c>
      <c r="O47" s="76">
        <v>152</v>
      </c>
      <c r="P47" s="76">
        <f t="shared" si="10"/>
        <v>3.8</v>
      </c>
      <c r="Q47" s="23"/>
      <c r="R47" s="23">
        <f t="shared" si="11"/>
        <v>0</v>
      </c>
      <c r="S47" s="82"/>
      <c r="T47" s="82"/>
      <c r="U47" s="50">
        <v>6</v>
      </c>
      <c r="V47" s="62">
        <v>9</v>
      </c>
      <c r="W47" s="69">
        <v>8</v>
      </c>
      <c r="X47" s="76">
        <v>15</v>
      </c>
      <c r="Y47" s="23"/>
      <c r="Z47" s="82"/>
      <c r="AA47" s="21">
        <f t="shared" si="0"/>
        <v>472</v>
      </c>
      <c r="AB47" s="22">
        <v>15</v>
      </c>
      <c r="AC47" s="95">
        <f t="shared" si="1"/>
        <v>0</v>
      </c>
      <c r="AD47" s="95">
        <f t="shared" si="2"/>
        <v>0</v>
      </c>
      <c r="AE47" s="95">
        <f t="shared" si="3"/>
        <v>0</v>
      </c>
      <c r="AF47" s="95">
        <f t="shared" si="4"/>
        <v>0</v>
      </c>
      <c r="AG47" s="95">
        <f t="shared" si="5"/>
        <v>0</v>
      </c>
      <c r="AH47" s="95">
        <f t="shared" si="6"/>
        <v>1</v>
      </c>
      <c r="AI47" s="95">
        <f t="shared" si="7"/>
        <v>0</v>
      </c>
      <c r="AJ47" s="95">
        <f t="shared" si="8"/>
        <v>0</v>
      </c>
    </row>
    <row r="48" spans="1:36" ht="9.75" customHeight="1">
      <c r="A48" s="4">
        <v>10</v>
      </c>
      <c r="B48" s="9" t="s">
        <v>414</v>
      </c>
      <c r="C48" s="9" t="s">
        <v>415</v>
      </c>
      <c r="D48" s="10"/>
      <c r="E48" s="5" t="s">
        <v>19</v>
      </c>
      <c r="F48" s="13" t="s">
        <v>60</v>
      </c>
      <c r="G48" s="32" t="s">
        <v>365</v>
      </c>
      <c r="H48" s="18"/>
      <c r="I48" s="47">
        <v>183</v>
      </c>
      <c r="J48" s="48" t="s">
        <v>271</v>
      </c>
      <c r="K48" s="63"/>
      <c r="L48" s="63"/>
      <c r="M48" s="69"/>
      <c r="N48" s="69">
        <f t="shared" si="9"/>
        <v>0</v>
      </c>
      <c r="O48" s="76">
        <v>198</v>
      </c>
      <c r="P48" s="76">
        <f t="shared" si="10"/>
        <v>4.95</v>
      </c>
      <c r="Q48" s="23"/>
      <c r="R48" s="23">
        <f t="shared" si="11"/>
        <v>0</v>
      </c>
      <c r="S48" s="82"/>
      <c r="T48" s="82"/>
      <c r="U48" s="50">
        <v>15</v>
      </c>
      <c r="V48" s="63"/>
      <c r="W48" s="69"/>
      <c r="X48" s="76">
        <v>21</v>
      </c>
      <c r="Y48" s="23"/>
      <c r="Z48" s="82"/>
      <c r="AA48" s="21">
        <f t="shared" si="0"/>
        <v>381</v>
      </c>
      <c r="AB48" s="22">
        <v>15</v>
      </c>
      <c r="AC48" s="95">
        <f t="shared" si="1"/>
        <v>0</v>
      </c>
      <c r="AD48" s="95">
        <f t="shared" si="2"/>
        <v>0</v>
      </c>
      <c r="AE48" s="95">
        <f t="shared" si="3"/>
        <v>0</v>
      </c>
      <c r="AF48" s="95">
        <f t="shared" si="4"/>
        <v>1</v>
      </c>
      <c r="AG48" s="95">
        <f t="shared" si="5"/>
        <v>0</v>
      </c>
      <c r="AH48" s="95">
        <f t="shared" si="6"/>
        <v>1</v>
      </c>
      <c r="AI48" s="95">
        <f t="shared" si="7"/>
        <v>0</v>
      </c>
      <c r="AJ48" s="95">
        <f t="shared" si="8"/>
        <v>0</v>
      </c>
    </row>
    <row r="49" spans="1:36" ht="9.75" customHeight="1">
      <c r="A49" s="4">
        <v>11</v>
      </c>
      <c r="B49" s="9" t="s">
        <v>416</v>
      </c>
      <c r="C49" s="9" t="s">
        <v>417</v>
      </c>
      <c r="D49" s="10"/>
      <c r="E49" s="5" t="s">
        <v>19</v>
      </c>
      <c r="F49" s="13" t="s">
        <v>60</v>
      </c>
      <c r="G49" s="32" t="s">
        <v>365</v>
      </c>
      <c r="H49" s="19" t="s">
        <v>418</v>
      </c>
      <c r="I49" s="49"/>
      <c r="J49" s="49"/>
      <c r="K49" s="60">
        <v>131</v>
      </c>
      <c r="L49" s="61" t="s">
        <v>419</v>
      </c>
      <c r="M49" s="69"/>
      <c r="N49" s="69">
        <f t="shared" si="9"/>
        <v>0</v>
      </c>
      <c r="O49" s="76"/>
      <c r="P49" s="76">
        <f t="shared" si="10"/>
        <v>0</v>
      </c>
      <c r="Q49" s="23"/>
      <c r="R49" s="23">
        <f t="shared" si="11"/>
        <v>0</v>
      </c>
      <c r="S49" s="82"/>
      <c r="T49" s="82"/>
      <c r="U49" s="49"/>
      <c r="V49" s="62">
        <v>15</v>
      </c>
      <c r="W49" s="69"/>
      <c r="X49" s="76"/>
      <c r="Y49" s="23"/>
      <c r="Z49" s="82"/>
      <c r="AA49" s="21">
        <f t="shared" si="0"/>
        <v>131</v>
      </c>
      <c r="AB49" s="22">
        <v>15</v>
      </c>
      <c r="AC49" s="95">
        <f t="shared" si="1"/>
        <v>0</v>
      </c>
      <c r="AD49" s="95">
        <f t="shared" si="2"/>
        <v>0</v>
      </c>
      <c r="AE49" s="95">
        <f t="shared" si="3"/>
        <v>0</v>
      </c>
      <c r="AF49" s="95">
        <f t="shared" si="4"/>
        <v>0</v>
      </c>
      <c r="AG49" s="95">
        <f t="shared" si="5"/>
        <v>0</v>
      </c>
      <c r="AH49" s="95">
        <f t="shared" si="6"/>
        <v>1</v>
      </c>
      <c r="AI49" s="95">
        <f t="shared" si="7"/>
        <v>0</v>
      </c>
      <c r="AJ49" s="95">
        <f t="shared" si="8"/>
        <v>0</v>
      </c>
    </row>
    <row r="50" spans="1:36" ht="9.75" customHeight="1">
      <c r="A50" s="4">
        <v>12</v>
      </c>
      <c r="B50" s="9" t="s">
        <v>420</v>
      </c>
      <c r="C50" s="9" t="s">
        <v>421</v>
      </c>
      <c r="D50" s="9" t="s">
        <v>422</v>
      </c>
      <c r="E50" s="5" t="s">
        <v>19</v>
      </c>
      <c r="F50" s="13" t="s">
        <v>60</v>
      </c>
      <c r="G50" s="32" t="s">
        <v>365</v>
      </c>
      <c r="H50" s="18"/>
      <c r="I50" s="47">
        <v>140</v>
      </c>
      <c r="J50" s="48" t="s">
        <v>423</v>
      </c>
      <c r="K50" s="62">
        <v>67</v>
      </c>
      <c r="L50" s="61" t="s">
        <v>424</v>
      </c>
      <c r="M50" s="69"/>
      <c r="N50" s="69">
        <f t="shared" si="9"/>
        <v>0</v>
      </c>
      <c r="O50" s="76"/>
      <c r="P50" s="76">
        <f t="shared" si="10"/>
        <v>0</v>
      </c>
      <c r="Q50" s="23"/>
      <c r="R50" s="23">
        <f t="shared" si="11"/>
        <v>0</v>
      </c>
      <c r="S50" s="82"/>
      <c r="T50" s="82"/>
      <c r="U50" s="50">
        <v>9</v>
      </c>
      <c r="V50" s="62">
        <v>3</v>
      </c>
      <c r="W50" s="69"/>
      <c r="X50" s="76"/>
      <c r="Y50" s="23"/>
      <c r="Z50" s="82"/>
      <c r="AA50" s="21">
        <f t="shared" si="0"/>
        <v>207</v>
      </c>
      <c r="AB50" s="22">
        <v>12</v>
      </c>
      <c r="AC50" s="95">
        <f t="shared" si="1"/>
        <v>0</v>
      </c>
      <c r="AD50" s="95">
        <f t="shared" si="2"/>
        <v>0</v>
      </c>
      <c r="AE50" s="95">
        <f t="shared" si="3"/>
        <v>0</v>
      </c>
      <c r="AF50" s="95">
        <f t="shared" si="4"/>
        <v>0</v>
      </c>
      <c r="AG50" s="95">
        <f t="shared" si="5"/>
        <v>0</v>
      </c>
      <c r="AH50" s="95">
        <f t="shared" si="6"/>
        <v>0</v>
      </c>
      <c r="AI50" s="95">
        <f t="shared" si="7"/>
        <v>0</v>
      </c>
      <c r="AJ50" s="95">
        <f t="shared" si="8"/>
        <v>0</v>
      </c>
    </row>
    <row r="51" spans="1:36" ht="9.75" customHeight="1">
      <c r="A51" s="4">
        <v>13</v>
      </c>
      <c r="B51" s="9" t="s">
        <v>378</v>
      </c>
      <c r="C51" s="9" t="s">
        <v>47</v>
      </c>
      <c r="D51" s="9" t="s">
        <v>425</v>
      </c>
      <c r="E51" s="5" t="s">
        <v>19</v>
      </c>
      <c r="F51" s="13" t="s">
        <v>60</v>
      </c>
      <c r="G51" s="32" t="s">
        <v>365</v>
      </c>
      <c r="H51" s="19" t="s">
        <v>377</v>
      </c>
      <c r="I51" s="49"/>
      <c r="J51" s="49"/>
      <c r="K51" s="60">
        <v>118</v>
      </c>
      <c r="L51" s="61" t="s">
        <v>426</v>
      </c>
      <c r="M51" s="69"/>
      <c r="N51" s="69">
        <f t="shared" si="9"/>
        <v>0</v>
      </c>
      <c r="O51" s="76"/>
      <c r="P51" s="76">
        <f t="shared" si="10"/>
        <v>0</v>
      </c>
      <c r="Q51" s="23"/>
      <c r="R51" s="23">
        <f t="shared" si="11"/>
        <v>0</v>
      </c>
      <c r="S51" s="82"/>
      <c r="T51" s="82"/>
      <c r="U51" s="49"/>
      <c r="V51" s="62">
        <v>12</v>
      </c>
      <c r="W51" s="69"/>
      <c r="X51" s="76"/>
      <c r="Y51" s="23"/>
      <c r="Z51" s="82"/>
      <c r="AA51" s="21">
        <f t="shared" si="0"/>
        <v>118</v>
      </c>
      <c r="AB51" s="22">
        <v>12</v>
      </c>
      <c r="AC51" s="95">
        <f t="shared" si="1"/>
        <v>0</v>
      </c>
      <c r="AD51" s="95">
        <f t="shared" si="2"/>
        <v>0</v>
      </c>
      <c r="AE51" s="95">
        <f t="shared" si="3"/>
        <v>0</v>
      </c>
      <c r="AF51" s="95">
        <f t="shared" si="4"/>
        <v>0</v>
      </c>
      <c r="AG51" s="95">
        <f t="shared" si="5"/>
        <v>0</v>
      </c>
      <c r="AH51" s="95">
        <f t="shared" si="6"/>
        <v>0</v>
      </c>
      <c r="AI51" s="95">
        <f t="shared" si="7"/>
        <v>1</v>
      </c>
      <c r="AJ51" s="95">
        <f t="shared" si="8"/>
        <v>0</v>
      </c>
    </row>
    <row r="52" spans="1:36" ht="9.75" customHeight="1">
      <c r="A52" s="4">
        <v>14</v>
      </c>
      <c r="B52" s="9" t="s">
        <v>427</v>
      </c>
      <c r="C52" s="9" t="s">
        <v>428</v>
      </c>
      <c r="D52" s="10"/>
      <c r="E52" s="5" t="s">
        <v>19</v>
      </c>
      <c r="F52" s="13" t="s">
        <v>60</v>
      </c>
      <c r="G52" s="32" t="s">
        <v>365</v>
      </c>
      <c r="H52" s="19" t="s">
        <v>325</v>
      </c>
      <c r="I52" s="47">
        <v>113</v>
      </c>
      <c r="J52" s="48" t="s">
        <v>253</v>
      </c>
      <c r="K52" s="62">
        <v>89</v>
      </c>
      <c r="L52" s="61" t="s">
        <v>293</v>
      </c>
      <c r="M52" s="69"/>
      <c r="N52" s="69">
        <f t="shared" si="9"/>
        <v>0</v>
      </c>
      <c r="O52" s="76"/>
      <c r="P52" s="76">
        <f t="shared" si="10"/>
        <v>0</v>
      </c>
      <c r="Q52" s="23"/>
      <c r="R52" s="23">
        <f t="shared" si="11"/>
        <v>0</v>
      </c>
      <c r="S52" s="82"/>
      <c r="T52" s="82"/>
      <c r="U52" s="50">
        <v>3</v>
      </c>
      <c r="V52" s="62">
        <v>6</v>
      </c>
      <c r="W52" s="69"/>
      <c r="X52" s="76"/>
      <c r="Y52" s="23"/>
      <c r="Z52" s="82"/>
      <c r="AA52" s="21">
        <f t="shared" si="0"/>
        <v>202</v>
      </c>
      <c r="AB52" s="22">
        <v>9</v>
      </c>
      <c r="AC52" s="95">
        <f t="shared" si="1"/>
        <v>0</v>
      </c>
      <c r="AD52" s="95">
        <f t="shared" si="2"/>
        <v>0</v>
      </c>
      <c r="AE52" s="95">
        <f t="shared" si="3"/>
        <v>0</v>
      </c>
      <c r="AF52" s="95">
        <f t="shared" si="4"/>
        <v>0</v>
      </c>
      <c r="AG52" s="95">
        <f t="shared" si="5"/>
        <v>0</v>
      </c>
      <c r="AH52" s="95">
        <f t="shared" si="6"/>
        <v>0</v>
      </c>
      <c r="AI52" s="95">
        <f t="shared" si="7"/>
        <v>0</v>
      </c>
      <c r="AJ52" s="95">
        <f t="shared" si="8"/>
        <v>0</v>
      </c>
    </row>
    <row r="53" spans="1:36" ht="9.75" customHeight="1">
      <c r="A53" s="4"/>
      <c r="B53" s="9" t="s">
        <v>554</v>
      </c>
      <c r="C53" s="9" t="s">
        <v>555</v>
      </c>
      <c r="D53" s="10" t="s">
        <v>556</v>
      </c>
      <c r="E53" s="6" t="s">
        <v>35</v>
      </c>
      <c r="F53" s="13" t="s">
        <v>60</v>
      </c>
      <c r="G53" s="32" t="s">
        <v>365</v>
      </c>
      <c r="H53" s="19" t="s">
        <v>552</v>
      </c>
      <c r="I53" s="47"/>
      <c r="J53" s="48"/>
      <c r="K53" s="62"/>
      <c r="L53" s="61"/>
      <c r="M53" s="69">
        <v>211</v>
      </c>
      <c r="N53" s="69">
        <f t="shared" si="9"/>
        <v>5.275</v>
      </c>
      <c r="O53" s="76">
        <v>240</v>
      </c>
      <c r="P53" s="76">
        <f t="shared" si="10"/>
        <v>6</v>
      </c>
      <c r="Q53" s="23"/>
      <c r="R53" s="23"/>
      <c r="S53" s="82"/>
      <c r="T53" s="82"/>
      <c r="U53" s="50"/>
      <c r="V53" s="62"/>
      <c r="W53" s="69">
        <v>30</v>
      </c>
      <c r="X53" s="76">
        <v>30</v>
      </c>
      <c r="Y53" s="23"/>
      <c r="Z53" s="82"/>
      <c r="AA53" s="21">
        <f t="shared" si="0"/>
        <v>451</v>
      </c>
      <c r="AB53" s="22"/>
      <c r="AC53" s="95">
        <f t="shared" si="1"/>
        <v>2</v>
      </c>
      <c r="AD53" s="95">
        <f t="shared" si="2"/>
        <v>0</v>
      </c>
      <c r="AE53" s="95">
        <f t="shared" si="3"/>
        <v>0</v>
      </c>
      <c r="AF53" s="95">
        <f t="shared" si="4"/>
        <v>0</v>
      </c>
      <c r="AG53" s="95">
        <f t="shared" si="5"/>
        <v>0</v>
      </c>
      <c r="AH53" s="95">
        <f t="shared" si="6"/>
        <v>0</v>
      </c>
      <c r="AI53" s="95">
        <f t="shared" si="7"/>
        <v>0</v>
      </c>
      <c r="AJ53" s="95">
        <f t="shared" si="8"/>
        <v>0</v>
      </c>
    </row>
    <row r="54" spans="1:36" ht="9.75" customHeight="1">
      <c r="A54" s="4"/>
      <c r="B54" s="9" t="s">
        <v>602</v>
      </c>
      <c r="C54" s="9" t="s">
        <v>603</v>
      </c>
      <c r="D54" s="10"/>
      <c r="E54" s="6" t="s">
        <v>471</v>
      </c>
      <c r="F54" s="13" t="s">
        <v>60</v>
      </c>
      <c r="G54" s="32" t="s">
        <v>365</v>
      </c>
      <c r="H54" s="19"/>
      <c r="I54" s="47"/>
      <c r="J54" s="48"/>
      <c r="K54" s="62"/>
      <c r="L54" s="61"/>
      <c r="M54" s="69">
        <v>93</v>
      </c>
      <c r="N54" s="69">
        <f t="shared" si="9"/>
        <v>2.325</v>
      </c>
      <c r="O54" s="76"/>
      <c r="P54" s="76"/>
      <c r="Q54" s="23"/>
      <c r="R54" s="23"/>
      <c r="S54" s="82"/>
      <c r="T54" s="82"/>
      <c r="U54" s="50"/>
      <c r="V54" s="62"/>
      <c r="W54" s="69">
        <v>24</v>
      </c>
      <c r="X54" s="76"/>
      <c r="Y54" s="23"/>
      <c r="Z54" s="82"/>
      <c r="AA54" s="21"/>
      <c r="AB54" s="22"/>
      <c r="AC54" s="95">
        <f t="shared" si="1"/>
        <v>0</v>
      </c>
      <c r="AD54" s="95">
        <f t="shared" si="2"/>
        <v>0</v>
      </c>
      <c r="AE54" s="95">
        <f t="shared" si="3"/>
        <v>1</v>
      </c>
      <c r="AF54" s="95">
        <f t="shared" si="4"/>
        <v>0</v>
      </c>
      <c r="AG54" s="95">
        <f t="shared" si="5"/>
        <v>0</v>
      </c>
      <c r="AH54" s="95">
        <f t="shared" si="6"/>
        <v>0</v>
      </c>
      <c r="AI54" s="95">
        <f t="shared" si="7"/>
        <v>0</v>
      </c>
      <c r="AJ54" s="95">
        <f t="shared" si="8"/>
        <v>0</v>
      </c>
    </row>
    <row r="55" spans="1:36" ht="9.75" customHeight="1">
      <c r="A55" s="4"/>
      <c r="B55" s="9" t="s">
        <v>601</v>
      </c>
      <c r="C55" s="9" t="s">
        <v>492</v>
      </c>
      <c r="D55" s="10"/>
      <c r="E55" s="6" t="s">
        <v>471</v>
      </c>
      <c r="F55" s="13" t="s">
        <v>60</v>
      </c>
      <c r="G55" s="32" t="s">
        <v>365</v>
      </c>
      <c r="H55" s="19"/>
      <c r="I55" s="47"/>
      <c r="J55" s="48"/>
      <c r="K55" s="62"/>
      <c r="L55" s="61"/>
      <c r="M55" s="69">
        <v>114</v>
      </c>
      <c r="N55" s="69">
        <f t="shared" si="9"/>
        <v>2.85</v>
      </c>
      <c r="O55" s="76"/>
      <c r="P55" s="76"/>
      <c r="Q55" s="23"/>
      <c r="R55" s="23"/>
      <c r="S55" s="82"/>
      <c r="T55" s="82"/>
      <c r="U55" s="50"/>
      <c r="V55" s="62"/>
      <c r="W55" s="69">
        <v>27</v>
      </c>
      <c r="X55" s="76"/>
      <c r="Y55" s="23"/>
      <c r="Z55" s="82"/>
      <c r="AA55" s="21"/>
      <c r="AB55" s="22"/>
      <c r="AC55" s="95">
        <f t="shared" si="1"/>
        <v>0</v>
      </c>
      <c r="AD55" s="95">
        <f t="shared" si="2"/>
        <v>1</v>
      </c>
      <c r="AE55" s="95">
        <f t="shared" si="3"/>
        <v>0</v>
      </c>
      <c r="AF55" s="95">
        <f t="shared" si="4"/>
        <v>0</v>
      </c>
      <c r="AG55" s="95">
        <f t="shared" si="5"/>
        <v>0</v>
      </c>
      <c r="AH55" s="95">
        <f t="shared" si="6"/>
        <v>0</v>
      </c>
      <c r="AI55" s="95">
        <f t="shared" si="7"/>
        <v>0</v>
      </c>
      <c r="AJ55" s="95">
        <f t="shared" si="8"/>
        <v>0</v>
      </c>
    </row>
    <row r="56" spans="1:36" ht="9.75" customHeight="1">
      <c r="A56" s="4">
        <v>1</v>
      </c>
      <c r="B56" s="9" t="s">
        <v>429</v>
      </c>
      <c r="C56" s="9" t="s">
        <v>200</v>
      </c>
      <c r="D56" s="10"/>
      <c r="E56" s="6" t="s">
        <v>35</v>
      </c>
      <c r="F56" s="13" t="s">
        <v>60</v>
      </c>
      <c r="G56" s="32" t="s">
        <v>365</v>
      </c>
      <c r="H56" s="19" t="s">
        <v>74</v>
      </c>
      <c r="I56" s="47">
        <v>188</v>
      </c>
      <c r="J56" s="48" t="s">
        <v>430</v>
      </c>
      <c r="K56" s="60">
        <v>143</v>
      </c>
      <c r="L56" s="61" t="s">
        <v>431</v>
      </c>
      <c r="M56" s="69"/>
      <c r="N56" s="69">
        <f t="shared" si="9"/>
        <v>0</v>
      </c>
      <c r="O56" s="76"/>
      <c r="P56" s="76">
        <f t="shared" si="10"/>
        <v>0</v>
      </c>
      <c r="Q56" s="23"/>
      <c r="R56" s="23">
        <f t="shared" si="11"/>
        <v>0</v>
      </c>
      <c r="S56" s="82"/>
      <c r="T56" s="82"/>
      <c r="U56" s="50">
        <v>30</v>
      </c>
      <c r="V56" s="62">
        <v>30</v>
      </c>
      <c r="W56" s="69"/>
      <c r="X56" s="76"/>
      <c r="Y56" s="23"/>
      <c r="Z56" s="82"/>
      <c r="AA56" s="21">
        <f t="shared" si="0"/>
        <v>331</v>
      </c>
      <c r="AB56" s="22">
        <v>60</v>
      </c>
      <c r="AC56" s="95">
        <f t="shared" si="1"/>
        <v>2</v>
      </c>
      <c r="AD56" s="95">
        <f t="shared" si="2"/>
        <v>0</v>
      </c>
      <c r="AE56" s="95">
        <f t="shared" si="3"/>
        <v>0</v>
      </c>
      <c r="AF56" s="95">
        <f t="shared" si="4"/>
        <v>0</v>
      </c>
      <c r="AG56" s="95">
        <f t="shared" si="5"/>
        <v>0</v>
      </c>
      <c r="AH56" s="95">
        <f t="shared" si="6"/>
        <v>0</v>
      </c>
      <c r="AI56" s="95">
        <f t="shared" si="7"/>
        <v>0</v>
      </c>
      <c r="AJ56" s="95">
        <f t="shared" si="8"/>
        <v>0</v>
      </c>
    </row>
    <row r="57" spans="1:36" ht="9.75" customHeight="1">
      <c r="A57" s="4"/>
      <c r="B57" s="9" t="s">
        <v>557</v>
      </c>
      <c r="C57" s="9" t="s">
        <v>558</v>
      </c>
      <c r="D57" s="10" t="s">
        <v>507</v>
      </c>
      <c r="E57" s="6" t="s">
        <v>35</v>
      </c>
      <c r="F57" s="13" t="s">
        <v>60</v>
      </c>
      <c r="G57" s="32" t="s">
        <v>365</v>
      </c>
      <c r="H57" s="19" t="s">
        <v>547</v>
      </c>
      <c r="I57" s="47"/>
      <c r="J57" s="48"/>
      <c r="K57" s="60"/>
      <c r="L57" s="61"/>
      <c r="M57" s="69"/>
      <c r="N57" s="69">
        <f t="shared" si="9"/>
        <v>0</v>
      </c>
      <c r="O57" s="76">
        <v>177</v>
      </c>
      <c r="P57" s="76">
        <f t="shared" si="10"/>
        <v>4.425</v>
      </c>
      <c r="Q57" s="23"/>
      <c r="R57" s="23"/>
      <c r="S57" s="82"/>
      <c r="T57" s="82"/>
      <c r="U57" s="50"/>
      <c r="V57" s="62"/>
      <c r="W57" s="69"/>
      <c r="X57" s="76">
        <v>27</v>
      </c>
      <c r="Y57" s="23"/>
      <c r="Z57" s="82"/>
      <c r="AA57" s="21">
        <f t="shared" si="0"/>
        <v>177</v>
      </c>
      <c r="AB57" s="22"/>
      <c r="AC57" s="95">
        <f t="shared" si="1"/>
        <v>0</v>
      </c>
      <c r="AD57" s="95">
        <f t="shared" si="2"/>
        <v>1</v>
      </c>
      <c r="AE57" s="95">
        <f t="shared" si="3"/>
        <v>0</v>
      </c>
      <c r="AF57" s="95">
        <f t="shared" si="4"/>
        <v>0</v>
      </c>
      <c r="AG57" s="95">
        <f t="shared" si="5"/>
        <v>0</v>
      </c>
      <c r="AH57" s="95">
        <f t="shared" si="6"/>
        <v>0</v>
      </c>
      <c r="AI57" s="95">
        <f t="shared" si="7"/>
        <v>0</v>
      </c>
      <c r="AJ57" s="95">
        <f t="shared" si="8"/>
        <v>0</v>
      </c>
    </row>
    <row r="58" spans="1:36" ht="9.75" customHeight="1">
      <c r="A58" s="4">
        <v>2</v>
      </c>
      <c r="B58" s="9" t="s">
        <v>432</v>
      </c>
      <c r="C58" s="9" t="s">
        <v>433</v>
      </c>
      <c r="D58" s="9" t="s">
        <v>434</v>
      </c>
      <c r="E58" s="6" t="s">
        <v>35</v>
      </c>
      <c r="F58" s="13" t="s">
        <v>60</v>
      </c>
      <c r="G58" s="32" t="s">
        <v>365</v>
      </c>
      <c r="H58" s="19" t="s">
        <v>377</v>
      </c>
      <c r="I58" s="49"/>
      <c r="J58" s="49"/>
      <c r="K58" s="60">
        <v>141</v>
      </c>
      <c r="L58" s="61" t="s">
        <v>290</v>
      </c>
      <c r="M58" s="69"/>
      <c r="N58" s="69">
        <f t="shared" si="9"/>
        <v>0</v>
      </c>
      <c r="O58" s="76"/>
      <c r="P58" s="76">
        <f t="shared" si="10"/>
        <v>0</v>
      </c>
      <c r="Q58" s="23"/>
      <c r="R58" s="23">
        <f t="shared" si="11"/>
        <v>0</v>
      </c>
      <c r="S58" s="82"/>
      <c r="T58" s="82"/>
      <c r="U58" s="49"/>
      <c r="V58" s="62">
        <v>27</v>
      </c>
      <c r="W58" s="69"/>
      <c r="X58" s="76"/>
      <c r="Y58" s="23"/>
      <c r="Z58" s="82"/>
      <c r="AA58" s="21">
        <f t="shared" si="0"/>
        <v>141</v>
      </c>
      <c r="AB58" s="22">
        <v>27</v>
      </c>
      <c r="AC58" s="95">
        <f t="shared" si="1"/>
        <v>0</v>
      </c>
      <c r="AD58" s="95">
        <f t="shared" si="2"/>
        <v>1</v>
      </c>
      <c r="AE58" s="95">
        <f t="shared" si="3"/>
        <v>0</v>
      </c>
      <c r="AF58" s="95">
        <f t="shared" si="4"/>
        <v>0</v>
      </c>
      <c r="AG58" s="95">
        <f t="shared" si="5"/>
        <v>0</v>
      </c>
      <c r="AH58" s="95">
        <f t="shared" si="6"/>
        <v>0</v>
      </c>
      <c r="AI58" s="95">
        <f t="shared" si="7"/>
        <v>0</v>
      </c>
      <c r="AJ58" s="95">
        <f t="shared" si="8"/>
        <v>0</v>
      </c>
    </row>
    <row r="59" spans="1:36" ht="9.75" customHeight="1">
      <c r="A59" s="4"/>
      <c r="B59" s="9" t="s">
        <v>559</v>
      </c>
      <c r="C59" s="9" t="s">
        <v>560</v>
      </c>
      <c r="D59" s="9" t="s">
        <v>507</v>
      </c>
      <c r="E59" s="93" t="s">
        <v>19</v>
      </c>
      <c r="F59" s="14" t="s">
        <v>88</v>
      </c>
      <c r="G59" s="32" t="s">
        <v>561</v>
      </c>
      <c r="H59" s="19"/>
      <c r="I59" s="49"/>
      <c r="J59" s="49"/>
      <c r="K59" s="60"/>
      <c r="L59" s="61"/>
      <c r="M59" s="69"/>
      <c r="N59" s="69">
        <f t="shared" si="9"/>
        <v>0</v>
      </c>
      <c r="O59" s="76">
        <v>272</v>
      </c>
      <c r="P59" s="76">
        <f t="shared" si="10"/>
        <v>6.8</v>
      </c>
      <c r="Q59" s="23"/>
      <c r="R59" s="23"/>
      <c r="S59" s="82"/>
      <c r="T59" s="82"/>
      <c r="U59" s="49"/>
      <c r="V59" s="62"/>
      <c r="W59" s="69"/>
      <c r="X59" s="76">
        <v>30</v>
      </c>
      <c r="Y59" s="23"/>
      <c r="Z59" s="82"/>
      <c r="AA59" s="21">
        <f t="shared" si="0"/>
        <v>272</v>
      </c>
      <c r="AB59" s="22"/>
      <c r="AC59" s="95">
        <f t="shared" si="1"/>
        <v>1</v>
      </c>
      <c r="AD59" s="95">
        <f t="shared" si="2"/>
        <v>0</v>
      </c>
      <c r="AE59" s="95">
        <f t="shared" si="3"/>
        <v>0</v>
      </c>
      <c r="AF59" s="95">
        <f t="shared" si="4"/>
        <v>0</v>
      </c>
      <c r="AG59" s="95">
        <f t="shared" si="5"/>
        <v>0</v>
      </c>
      <c r="AH59" s="95">
        <f t="shared" si="6"/>
        <v>0</v>
      </c>
      <c r="AI59" s="95">
        <f t="shared" si="7"/>
        <v>0</v>
      </c>
      <c r="AJ59" s="95">
        <f t="shared" si="8"/>
        <v>0</v>
      </c>
    </row>
    <row r="60" spans="1:36" ht="9.75" customHeight="1">
      <c r="A60" s="4"/>
      <c r="B60" s="9" t="s">
        <v>562</v>
      </c>
      <c r="C60" s="9" t="s">
        <v>494</v>
      </c>
      <c r="D60" s="9" t="s">
        <v>507</v>
      </c>
      <c r="E60" s="93" t="s">
        <v>19</v>
      </c>
      <c r="F60" s="14" t="s">
        <v>88</v>
      </c>
      <c r="G60" s="32" t="s">
        <v>561</v>
      </c>
      <c r="H60" s="19"/>
      <c r="I60" s="49"/>
      <c r="J60" s="49"/>
      <c r="K60" s="60"/>
      <c r="L60" s="61"/>
      <c r="M60" s="69"/>
      <c r="N60" s="69">
        <f t="shared" si="9"/>
        <v>0</v>
      </c>
      <c r="O60" s="76">
        <v>237</v>
      </c>
      <c r="P60" s="76">
        <f t="shared" si="10"/>
        <v>5.925</v>
      </c>
      <c r="Q60" s="23"/>
      <c r="R60" s="23"/>
      <c r="S60" s="82"/>
      <c r="T60" s="82"/>
      <c r="U60" s="49"/>
      <c r="V60" s="62"/>
      <c r="W60" s="69"/>
      <c r="X60" s="76">
        <v>27</v>
      </c>
      <c r="Y60" s="23"/>
      <c r="Z60" s="82"/>
      <c r="AA60" s="21">
        <f t="shared" si="0"/>
        <v>237</v>
      </c>
      <c r="AB60" s="22"/>
      <c r="AC60" s="95">
        <f t="shared" si="1"/>
        <v>0</v>
      </c>
      <c r="AD60" s="95">
        <f t="shared" si="2"/>
        <v>1</v>
      </c>
      <c r="AE60" s="95">
        <f t="shared" si="3"/>
        <v>0</v>
      </c>
      <c r="AF60" s="95">
        <f t="shared" si="4"/>
        <v>0</v>
      </c>
      <c r="AG60" s="95">
        <f t="shared" si="5"/>
        <v>0</v>
      </c>
      <c r="AH60" s="95">
        <f t="shared" si="6"/>
        <v>0</v>
      </c>
      <c r="AI60" s="95">
        <f t="shared" si="7"/>
        <v>0</v>
      </c>
      <c r="AJ60" s="95">
        <f t="shared" si="8"/>
        <v>0</v>
      </c>
    </row>
    <row r="61" spans="1:36" ht="9.75" customHeight="1">
      <c r="A61" s="4">
        <v>1</v>
      </c>
      <c r="B61" s="9" t="s">
        <v>435</v>
      </c>
      <c r="C61" s="9" t="s">
        <v>156</v>
      </c>
      <c r="D61" s="9" t="s">
        <v>436</v>
      </c>
      <c r="E61" s="93" t="s">
        <v>19</v>
      </c>
      <c r="F61" s="14" t="s">
        <v>88</v>
      </c>
      <c r="G61" s="32" t="s">
        <v>561</v>
      </c>
      <c r="H61" s="18"/>
      <c r="I61" s="47">
        <v>140</v>
      </c>
      <c r="J61" s="48" t="s">
        <v>423</v>
      </c>
      <c r="K61" s="60">
        <v>179</v>
      </c>
      <c r="L61" s="61" t="s">
        <v>314</v>
      </c>
      <c r="M61" s="69">
        <v>150</v>
      </c>
      <c r="N61" s="69">
        <f t="shared" si="9"/>
        <v>3.75</v>
      </c>
      <c r="O61" s="76">
        <v>225</v>
      </c>
      <c r="P61" s="76">
        <f t="shared" si="10"/>
        <v>5.625</v>
      </c>
      <c r="Q61" s="23">
        <v>273</v>
      </c>
      <c r="R61" s="23">
        <f t="shared" si="11"/>
        <v>6.825</v>
      </c>
      <c r="S61" s="82"/>
      <c r="T61" s="82"/>
      <c r="U61" s="50">
        <v>27</v>
      </c>
      <c r="V61" s="62">
        <v>30</v>
      </c>
      <c r="W61" s="69">
        <v>24</v>
      </c>
      <c r="X61" s="76">
        <v>24</v>
      </c>
      <c r="Y61" s="23">
        <v>27</v>
      </c>
      <c r="Z61" s="82"/>
      <c r="AA61" s="21">
        <f t="shared" si="0"/>
        <v>967</v>
      </c>
      <c r="AB61" s="22">
        <v>57</v>
      </c>
      <c r="AC61" s="95">
        <f t="shared" si="1"/>
        <v>1</v>
      </c>
      <c r="AD61" s="95">
        <f t="shared" si="2"/>
        <v>2</v>
      </c>
      <c r="AE61" s="95">
        <f t="shared" si="3"/>
        <v>2</v>
      </c>
      <c r="AF61" s="95">
        <f t="shared" si="4"/>
        <v>0</v>
      </c>
      <c r="AG61" s="95">
        <f t="shared" si="5"/>
        <v>0</v>
      </c>
      <c r="AH61" s="95">
        <f t="shared" si="6"/>
        <v>0</v>
      </c>
      <c r="AI61" s="95">
        <f t="shared" si="7"/>
        <v>0</v>
      </c>
      <c r="AJ61" s="95">
        <f t="shared" si="8"/>
        <v>0</v>
      </c>
    </row>
    <row r="62" spans="1:36" ht="9.75" customHeight="1">
      <c r="A62" s="4"/>
      <c r="B62" s="9" t="s">
        <v>563</v>
      </c>
      <c r="C62" s="9" t="s">
        <v>564</v>
      </c>
      <c r="D62" s="9"/>
      <c r="E62" s="93" t="s">
        <v>19</v>
      </c>
      <c r="F62" s="14" t="s">
        <v>88</v>
      </c>
      <c r="G62" s="32" t="s">
        <v>561</v>
      </c>
      <c r="H62" s="18"/>
      <c r="I62" s="47"/>
      <c r="J62" s="48"/>
      <c r="K62" s="60"/>
      <c r="L62" s="61"/>
      <c r="M62" s="69"/>
      <c r="N62" s="69">
        <f t="shared" si="9"/>
        <v>0</v>
      </c>
      <c r="O62" s="76">
        <v>163</v>
      </c>
      <c r="P62" s="76">
        <f t="shared" si="10"/>
        <v>4.075</v>
      </c>
      <c r="Q62" s="23"/>
      <c r="R62" s="23"/>
      <c r="S62" s="82"/>
      <c r="T62" s="82"/>
      <c r="U62" s="50"/>
      <c r="V62" s="62"/>
      <c r="W62" s="69"/>
      <c r="X62" s="76">
        <v>12</v>
      </c>
      <c r="Y62" s="23"/>
      <c r="Z62" s="82"/>
      <c r="AA62" s="21">
        <f t="shared" si="0"/>
        <v>163</v>
      </c>
      <c r="AB62" s="22"/>
      <c r="AC62" s="95">
        <f t="shared" si="1"/>
        <v>0</v>
      </c>
      <c r="AD62" s="95">
        <f t="shared" si="2"/>
        <v>0</v>
      </c>
      <c r="AE62" s="95">
        <f t="shared" si="3"/>
        <v>0</v>
      </c>
      <c r="AF62" s="95">
        <f t="shared" si="4"/>
        <v>0</v>
      </c>
      <c r="AG62" s="95">
        <f t="shared" si="5"/>
        <v>0</v>
      </c>
      <c r="AH62" s="95">
        <f t="shared" si="6"/>
        <v>0</v>
      </c>
      <c r="AI62" s="95">
        <f t="shared" si="7"/>
        <v>1</v>
      </c>
      <c r="AJ62" s="95">
        <f t="shared" si="8"/>
        <v>0</v>
      </c>
    </row>
    <row r="63" spans="1:36" ht="9.75" customHeight="1">
      <c r="A63" s="4">
        <v>3</v>
      </c>
      <c r="B63" s="9" t="s">
        <v>437</v>
      </c>
      <c r="C63" s="9" t="s">
        <v>43</v>
      </c>
      <c r="D63" s="9" t="s">
        <v>438</v>
      </c>
      <c r="E63" s="5" t="s">
        <v>19</v>
      </c>
      <c r="F63" s="14" t="s">
        <v>88</v>
      </c>
      <c r="G63" s="32" t="s">
        <v>365</v>
      </c>
      <c r="H63" s="18"/>
      <c r="I63" s="47">
        <v>219</v>
      </c>
      <c r="J63" s="48" t="s">
        <v>439</v>
      </c>
      <c r="K63" s="60">
        <v>131</v>
      </c>
      <c r="L63" s="61" t="s">
        <v>419</v>
      </c>
      <c r="M63" s="69"/>
      <c r="N63" s="69">
        <f t="shared" si="9"/>
        <v>0</v>
      </c>
      <c r="O63" s="76">
        <v>211</v>
      </c>
      <c r="P63" s="76">
        <f t="shared" si="10"/>
        <v>5.275</v>
      </c>
      <c r="Q63" s="23"/>
      <c r="R63" s="23">
        <f t="shared" si="11"/>
        <v>0</v>
      </c>
      <c r="S63" s="82"/>
      <c r="T63" s="82"/>
      <c r="U63" s="50">
        <v>30</v>
      </c>
      <c r="V63" s="62">
        <v>24</v>
      </c>
      <c r="W63" s="69"/>
      <c r="X63" s="76">
        <v>21</v>
      </c>
      <c r="Y63" s="23"/>
      <c r="Z63" s="82"/>
      <c r="AA63" s="21">
        <f t="shared" si="0"/>
        <v>561</v>
      </c>
      <c r="AB63" s="22">
        <v>54</v>
      </c>
      <c r="AC63" s="95">
        <f t="shared" si="1"/>
        <v>1</v>
      </c>
      <c r="AD63" s="95">
        <f t="shared" si="2"/>
        <v>0</v>
      </c>
      <c r="AE63" s="95">
        <f t="shared" si="3"/>
        <v>1</v>
      </c>
      <c r="AF63" s="95">
        <f t="shared" si="4"/>
        <v>1</v>
      </c>
      <c r="AG63" s="95">
        <f t="shared" si="5"/>
        <v>0</v>
      </c>
      <c r="AH63" s="95">
        <f t="shared" si="6"/>
        <v>0</v>
      </c>
      <c r="AI63" s="95">
        <f t="shared" si="7"/>
        <v>0</v>
      </c>
      <c r="AJ63" s="95">
        <f t="shared" si="8"/>
        <v>0</v>
      </c>
    </row>
    <row r="64" spans="1:36" ht="9.75" customHeight="1">
      <c r="A64" s="4">
        <v>2</v>
      </c>
      <c r="B64" s="9" t="s">
        <v>440</v>
      </c>
      <c r="C64" s="9" t="s">
        <v>441</v>
      </c>
      <c r="D64" s="9" t="s">
        <v>442</v>
      </c>
      <c r="E64" s="5" t="s">
        <v>19</v>
      </c>
      <c r="F64" s="14" t="s">
        <v>88</v>
      </c>
      <c r="G64" s="32" t="s">
        <v>365</v>
      </c>
      <c r="H64" s="19" t="s">
        <v>443</v>
      </c>
      <c r="I64" s="49"/>
      <c r="J64" s="49"/>
      <c r="K64" s="60">
        <v>153</v>
      </c>
      <c r="L64" s="61" t="s">
        <v>370</v>
      </c>
      <c r="M64" s="69">
        <v>178</v>
      </c>
      <c r="N64" s="69">
        <f t="shared" si="9"/>
        <v>4.45</v>
      </c>
      <c r="O64" s="76">
        <v>191</v>
      </c>
      <c r="P64" s="76">
        <f t="shared" si="10"/>
        <v>4.775</v>
      </c>
      <c r="Q64" s="23"/>
      <c r="R64" s="23">
        <f t="shared" si="11"/>
        <v>0</v>
      </c>
      <c r="S64" s="82"/>
      <c r="T64" s="82"/>
      <c r="U64" s="49"/>
      <c r="V64" s="62">
        <v>27</v>
      </c>
      <c r="W64" s="69">
        <v>27</v>
      </c>
      <c r="X64" s="76">
        <v>15</v>
      </c>
      <c r="Y64" s="23"/>
      <c r="Z64" s="82"/>
      <c r="AA64" s="21">
        <f t="shared" si="0"/>
        <v>522</v>
      </c>
      <c r="AB64" s="22">
        <v>27</v>
      </c>
      <c r="AC64" s="95">
        <f t="shared" si="1"/>
        <v>0</v>
      </c>
      <c r="AD64" s="95">
        <f t="shared" si="2"/>
        <v>2</v>
      </c>
      <c r="AE64" s="95">
        <f t="shared" si="3"/>
        <v>0</v>
      </c>
      <c r="AF64" s="95">
        <f t="shared" si="4"/>
        <v>0</v>
      </c>
      <c r="AG64" s="95">
        <f t="shared" si="5"/>
        <v>0</v>
      </c>
      <c r="AH64" s="95">
        <f t="shared" si="6"/>
        <v>1</v>
      </c>
      <c r="AI64" s="95">
        <f t="shared" si="7"/>
        <v>0</v>
      </c>
      <c r="AJ64" s="95">
        <f t="shared" si="8"/>
        <v>0</v>
      </c>
    </row>
    <row r="65" spans="1:36" ht="9.75" customHeight="1">
      <c r="A65" s="4"/>
      <c r="B65" s="9" t="s">
        <v>358</v>
      </c>
      <c r="C65" s="9" t="s">
        <v>97</v>
      </c>
      <c r="D65" s="9" t="s">
        <v>359</v>
      </c>
      <c r="E65" s="5" t="s">
        <v>19</v>
      </c>
      <c r="F65" s="14" t="s">
        <v>88</v>
      </c>
      <c r="G65" s="32" t="s">
        <v>365</v>
      </c>
      <c r="H65" s="19"/>
      <c r="I65" s="49"/>
      <c r="J65" s="49"/>
      <c r="K65" s="60"/>
      <c r="L65" s="61"/>
      <c r="M65" s="69">
        <v>118</v>
      </c>
      <c r="N65" s="69"/>
      <c r="O65" s="76"/>
      <c r="P65" s="76"/>
      <c r="Q65" s="23"/>
      <c r="R65" s="23"/>
      <c r="S65" s="82"/>
      <c r="T65" s="82"/>
      <c r="U65" s="49"/>
      <c r="V65" s="62"/>
      <c r="W65" s="69">
        <v>21</v>
      </c>
      <c r="X65" s="76"/>
      <c r="Y65" s="23"/>
      <c r="Z65" s="82"/>
      <c r="AA65" s="21"/>
      <c r="AB65" s="22"/>
      <c r="AC65" s="95">
        <f t="shared" si="1"/>
        <v>0</v>
      </c>
      <c r="AD65" s="95">
        <f t="shared" si="2"/>
        <v>0</v>
      </c>
      <c r="AE65" s="95">
        <f t="shared" si="3"/>
        <v>0</v>
      </c>
      <c r="AF65" s="95">
        <f t="shared" si="4"/>
        <v>1</v>
      </c>
      <c r="AG65" s="95">
        <f t="shared" si="5"/>
        <v>0</v>
      </c>
      <c r="AH65" s="95">
        <f t="shared" si="6"/>
        <v>0</v>
      </c>
      <c r="AI65" s="95">
        <f t="shared" si="7"/>
        <v>0</v>
      </c>
      <c r="AJ65" s="95">
        <f t="shared" si="8"/>
        <v>0</v>
      </c>
    </row>
    <row r="66" spans="1:36" ht="15">
      <c r="A66" s="4">
        <v>3</v>
      </c>
      <c r="B66" s="9" t="s">
        <v>481</v>
      </c>
      <c r="C66" s="9" t="s">
        <v>101</v>
      </c>
      <c r="D66" s="9" t="s">
        <v>482</v>
      </c>
      <c r="E66" s="5" t="s">
        <v>19</v>
      </c>
      <c r="F66" s="14" t="s">
        <v>88</v>
      </c>
      <c r="G66" s="32" t="s">
        <v>365</v>
      </c>
      <c r="H66" s="19" t="s">
        <v>285</v>
      </c>
      <c r="I66" s="49"/>
      <c r="J66" s="49"/>
      <c r="K66" s="60">
        <v>154</v>
      </c>
      <c r="L66" s="61" t="s">
        <v>480</v>
      </c>
      <c r="M66" s="69">
        <v>179</v>
      </c>
      <c r="N66" s="69">
        <f t="shared" si="9"/>
        <v>4.475</v>
      </c>
      <c r="O66" s="76">
        <v>203</v>
      </c>
      <c r="P66" s="76">
        <f t="shared" si="10"/>
        <v>5.075</v>
      </c>
      <c r="Q66" s="23">
        <v>287</v>
      </c>
      <c r="R66" s="23">
        <f t="shared" si="11"/>
        <v>7.175</v>
      </c>
      <c r="S66" s="82"/>
      <c r="T66" s="82"/>
      <c r="U66" s="49"/>
      <c r="V66" s="62">
        <v>27</v>
      </c>
      <c r="W66" s="69">
        <v>30</v>
      </c>
      <c r="X66" s="76">
        <v>18</v>
      </c>
      <c r="Y66" s="23">
        <v>30</v>
      </c>
      <c r="Z66" s="82"/>
      <c r="AA66" s="21">
        <f t="shared" si="0"/>
        <v>823</v>
      </c>
      <c r="AB66" s="22">
        <v>27</v>
      </c>
      <c r="AC66" s="95">
        <f t="shared" si="1"/>
        <v>2</v>
      </c>
      <c r="AD66" s="95">
        <f t="shared" si="2"/>
        <v>1</v>
      </c>
      <c r="AE66" s="95">
        <f t="shared" si="3"/>
        <v>0</v>
      </c>
      <c r="AF66" s="95">
        <f t="shared" si="4"/>
        <v>0</v>
      </c>
      <c r="AG66" s="95">
        <f t="shared" si="5"/>
        <v>1</v>
      </c>
      <c r="AH66" s="95">
        <f t="shared" si="6"/>
        <v>0</v>
      </c>
      <c r="AI66" s="95">
        <f t="shared" si="7"/>
        <v>0</v>
      </c>
      <c r="AJ66" s="95">
        <f t="shared" si="8"/>
        <v>0</v>
      </c>
    </row>
  </sheetData>
  <sheetProtection/>
  <mergeCells count="1">
    <mergeCell ref="A1:A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Vilim</dc:creator>
  <cp:keywords/>
  <dc:description/>
  <cp:lastModifiedBy>Peter Málek</cp:lastModifiedBy>
  <dcterms:created xsi:type="dcterms:W3CDTF">2019-10-04T09:12:19Z</dcterms:created>
  <dcterms:modified xsi:type="dcterms:W3CDTF">2019-10-09T08:10:56Z</dcterms:modified>
  <cp:category/>
  <cp:version/>
  <cp:contentType/>
  <cp:contentStatus/>
</cp:coreProperties>
</file>